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jrlema\Documents\0_POA 2022\0_RENDICION DE CUENTAS 2022\"/>
    </mc:Choice>
  </mc:AlternateContent>
  <bookViews>
    <workbookView xWindow="-120" yWindow="-120" windowWidth="20730" windowHeight="11160"/>
  </bookViews>
  <sheets>
    <sheet name="REVISADO FINAL" sheetId="1" r:id="rId1"/>
    <sheet name="Hoja1" sheetId="2" r:id="rId2"/>
    <sheet name="Hoja2" sheetId="3" r:id="rId3"/>
  </sheets>
  <definedNames>
    <definedName name="_xlnm._FilterDatabase" localSheetId="0" hidden="1">'REVISADO FINAL'!$A$7:$L$7</definedName>
  </definedNames>
  <calcPr calcId="152511"/>
</workbook>
</file>

<file path=xl/calcChain.xml><?xml version="1.0" encoding="utf-8"?>
<calcChain xmlns="http://schemas.openxmlformats.org/spreadsheetml/2006/main">
  <c r="F241" i="1" l="1"/>
  <c r="E241" i="1"/>
  <c r="D241" i="1"/>
  <c r="C241" i="1"/>
  <c r="B241" i="1"/>
  <c r="E221" i="1"/>
  <c r="E222" i="1"/>
  <c r="E223" i="1"/>
  <c r="E224" i="1"/>
  <c r="E225" i="1"/>
  <c r="E226" i="1"/>
  <c r="E227" i="1"/>
  <c r="E228" i="1"/>
  <c r="E229" i="1"/>
  <c r="E230" i="1"/>
  <c r="E231" i="1"/>
  <c r="E232" i="1"/>
  <c r="E233" i="1"/>
  <c r="E234" i="1"/>
  <c r="E235" i="1"/>
  <c r="E236" i="1"/>
  <c r="E237" i="1"/>
  <c r="E220" i="1"/>
  <c r="G241" i="1" l="1"/>
  <c r="D338" i="1" l="1"/>
  <c r="D337" i="1"/>
  <c r="D335" i="1"/>
  <c r="D332" i="1"/>
  <c r="D330" i="1"/>
  <c r="D329" i="1"/>
  <c r="D328" i="1"/>
  <c r="D326" i="1"/>
  <c r="D312" i="1"/>
  <c r="D303" i="1"/>
  <c r="D300" i="1"/>
  <c r="D299" i="1"/>
  <c r="D296" i="1"/>
  <c r="J93" i="1" l="1"/>
  <c r="J94" i="1"/>
  <c r="J90" i="1"/>
  <c r="J91" i="1"/>
  <c r="J92" i="1"/>
  <c r="J88" i="1"/>
  <c r="J89" i="1"/>
  <c r="J87" i="1"/>
  <c r="J86" i="1"/>
  <c r="J85" i="1"/>
  <c r="J84" i="1"/>
  <c r="J83" i="1" l="1"/>
  <c r="J82" i="1"/>
  <c r="J81" i="1" l="1"/>
  <c r="J80" i="1"/>
  <c r="J78" i="1" l="1"/>
  <c r="J77" i="1"/>
  <c r="J74" i="1"/>
  <c r="J73" i="1"/>
</calcChain>
</file>

<file path=xl/sharedStrings.xml><?xml version="1.0" encoding="utf-8"?>
<sst xmlns="http://schemas.openxmlformats.org/spreadsheetml/2006/main" count="1386" uniqueCount="695">
  <si>
    <t xml:space="preserve">DATOS GENERALES </t>
  </si>
  <si>
    <t>Nombre del Gobierno Autónomo Descentralizado.</t>
  </si>
  <si>
    <t>Período del cual rinde cuentas:</t>
  </si>
  <si>
    <t>FUNCION A LA QUE PERTENECE</t>
  </si>
  <si>
    <t>PONGA SI O NO</t>
  </si>
  <si>
    <t>GADS</t>
  </si>
  <si>
    <t>NIVEL DE GOBIERNO:</t>
  </si>
  <si>
    <t>Provincia:</t>
  </si>
  <si>
    <t>Cantonal</t>
  </si>
  <si>
    <t>Parroquial</t>
  </si>
  <si>
    <t>DOMICILIO DE LA INSTITUCIÓN</t>
  </si>
  <si>
    <t>Cantón:</t>
  </si>
  <si>
    <t>Parroquia:</t>
  </si>
  <si>
    <t xml:space="preserve">Cabecera Cantonal: </t>
  </si>
  <si>
    <t>Dirección:</t>
  </si>
  <si>
    <t>Correo electrónico institucional:</t>
  </si>
  <si>
    <t>Página web:</t>
  </si>
  <si>
    <t>Teléfonos:</t>
  </si>
  <si>
    <t>N.- RUC:</t>
  </si>
  <si>
    <t>REPRESENTANTE LEGAL DEL GAD:</t>
  </si>
  <si>
    <t>Nombre del representante legal del GAD:</t>
  </si>
  <si>
    <t>Cargo del representante legal del GAD:</t>
  </si>
  <si>
    <t>Fecha de designación:</t>
  </si>
  <si>
    <t>Correo electrónico:</t>
  </si>
  <si>
    <t>RESPONSABLE  DEL PROCESO DE RENDICION DE CUENTAS:</t>
  </si>
  <si>
    <t>Nombre del responsable:</t>
  </si>
  <si>
    <t>Cargo:</t>
  </si>
  <si>
    <t>RESPONSABLE DEL REGISTRO DEL INFORME DE RENDICION DE CUENTAS EN EL SISTEMA:</t>
  </si>
  <si>
    <t>COBERTURA INSTITUCIONAL (En el caso de contar con administraciones territoriales que manejen fondos).</t>
  </si>
  <si>
    <t>CANTIDAD DE ADMINISTRACIONES TERRITORIALES:</t>
  </si>
  <si>
    <t>NOMBRE</t>
  </si>
  <si>
    <t>COBERTURA</t>
  </si>
  <si>
    <t>CONTENIDOS  ESPECÍFICOS</t>
  </si>
  <si>
    <t>IDENTIFIQUE LAS METAS DEL POA QUE CORRESPONDEN A CADA FUNCION</t>
  </si>
  <si>
    <t>OBSERVACIONES</t>
  </si>
  <si>
    <t>DETALLE PRINCIPALES RESULTADOS OBTENIDOS</t>
  </si>
  <si>
    <t>PARTICIPACIÓN CIUDADANA:</t>
  </si>
  <si>
    <t>SISTEMA DE PARTICIPACIÓN CIUDADANA Art. 304</t>
  </si>
  <si>
    <t>PONGA SI o NO</t>
  </si>
  <si>
    <t>LINK AL MEDIO DE VERIFICACIÓN PUBLICADO EN LA PAG. WEB DE LA INSTITUCIÓN</t>
  </si>
  <si>
    <t>MECANISMOS DE PARTICIPACION CIUDADANA:</t>
  </si>
  <si>
    <t>Audiencia pública</t>
  </si>
  <si>
    <t>Cabildo popular</t>
  </si>
  <si>
    <t>Consejo de planificación local</t>
  </si>
  <si>
    <t>Silla vacía</t>
  </si>
  <si>
    <t>Consejos Consultivos</t>
  </si>
  <si>
    <t>Otros</t>
  </si>
  <si>
    <t>MECANISMOS DE CONTROL SOCIAL:</t>
  </si>
  <si>
    <t>Se refiere a los mecanismos de control social que ha generado la ciudadanía en el período del cual rinden cuentas, respecto de la gestión institucional:</t>
  </si>
  <si>
    <t>Mecanismos de  control social generados por la comunidad</t>
  </si>
  <si>
    <t>NUMERO DE MECANISMOS</t>
  </si>
  <si>
    <t>Veedurías ciudadanas</t>
  </si>
  <si>
    <t>Observatorios ciudadanos</t>
  </si>
  <si>
    <t>Defensorías comunitarias</t>
  </si>
  <si>
    <t>Comités de usuarios de servicios</t>
  </si>
  <si>
    <t xml:space="preserve"> RENDICION DE CUENTAS</t>
  </si>
  <si>
    <t>PROCESO</t>
  </si>
  <si>
    <t>PROCESO DE RENDICIÓN DE CUENTAS</t>
  </si>
  <si>
    <t>PONGA SI O  NO</t>
  </si>
  <si>
    <t>DESCRIBA LA EJECUCIÓN DE ESTE MOMENTO</t>
  </si>
  <si>
    <t>DIFUSION Y COMUNICACIÓN DE LA GESTIÓN INSTITUCIONAL</t>
  </si>
  <si>
    <t>LISTADO DE LOS MEDIOS DE COMUNICACIÓN EN LOS QUE PAUTARON PUBLICIDAD Y PROPAGANDA: ART. 7O Reglamento a la Ley Orgánica de Comunicación</t>
  </si>
  <si>
    <t>MEDIOS DE COMUNICACIÓN</t>
  </si>
  <si>
    <t>No. DE MEDIOS</t>
  </si>
  <si>
    <t>MONTO CONTRATADO</t>
  </si>
  <si>
    <t>CANTIDAD DE ESPACIO PAUTADO Y/O MINUTOS PAUTADOS</t>
  </si>
  <si>
    <t>Radio:</t>
  </si>
  <si>
    <t xml:space="preserve">Televisión: </t>
  </si>
  <si>
    <t>TRANSPARENCIA Y ACCESO A LA INFORMACIÓN DE LA GESTIÓN INSTITUCIONAL Y DE SU RENDICIÓN DE CUENTAS:</t>
  </si>
  <si>
    <t>MECANISMOS ADOPTADOS</t>
  </si>
  <si>
    <t>Publicación en la pág. Web de los contenidos establecidos en el Art. 7 de la LOTAIP</t>
  </si>
  <si>
    <t>Publicación en la pág. Web del Informe de Rendición de Cuentas y sus medios de verificación establecido en el literal m, del Art. 7 de la LOTAIP</t>
  </si>
  <si>
    <t>NO</t>
  </si>
  <si>
    <t>PRESUPUESTO CODIFICADO</t>
  </si>
  <si>
    <t>TOTALES PLANIFICADOS</t>
  </si>
  <si>
    <t>TOTALES CUMPLIDOS</t>
  </si>
  <si>
    <t>TOTAL PRESUPUESTO INSTITUCIONAL</t>
  </si>
  <si>
    <t>GASTO CORRIENTE PLANIFICADO</t>
  </si>
  <si>
    <t>GASTO CORRIENTE EJECUTADO</t>
  </si>
  <si>
    <t>GASTO DE INVERSIÓN PLANIFICADO</t>
  </si>
  <si>
    <t>GASTO DE INVERSIÓN EJECUTADO</t>
  </si>
  <si>
    <t>En el caso de existir obras públicas  (obras de arrastre) de la administración anterior (referida al período del ejercicio fiscal anterior) que se encuentren ejecutando.</t>
  </si>
  <si>
    <t xml:space="preserve">DESCRIPCIÓN DE OBRAS PÚBLICAS </t>
  </si>
  <si>
    <t>VALOR</t>
  </si>
  <si>
    <t>ESTADO ACTUAL</t>
  </si>
  <si>
    <t>Medios de verificación</t>
  </si>
  <si>
    <t>FASES DEL PRESUPUESTO PARTICIPATIVO</t>
  </si>
  <si>
    <t>Monto Planificado</t>
  </si>
  <si>
    <t>Monto Ejecutado</t>
  </si>
  <si>
    <t>Total de presupuesto de la institución</t>
  </si>
  <si>
    <t>Porcentaje de Presupuesto asignado para Presupuestos participativos</t>
  </si>
  <si>
    <t>PROCESOS DE CONTRATACIÓN Y COMPRAS PÚBLICAS DE BIENES Y SERVICIOS</t>
  </si>
  <si>
    <t>TIPO DE CONTRATACIÓN</t>
  </si>
  <si>
    <t xml:space="preserve">ESTADO ACTUAL </t>
  </si>
  <si>
    <t>Adjudicados</t>
  </si>
  <si>
    <t xml:space="preserve">Finalizados </t>
  </si>
  <si>
    <t xml:space="preserve">Número Total </t>
  </si>
  <si>
    <t xml:space="preserve">Valor Total </t>
  </si>
  <si>
    <t>Valor Total</t>
  </si>
  <si>
    <t>Publicación</t>
  </si>
  <si>
    <t>Licitación</t>
  </si>
  <si>
    <t>Procesos de Declaratoria de Emergencia</t>
  </si>
  <si>
    <t>Concurso Público</t>
  </si>
  <si>
    <t>Lista corta</t>
  </si>
  <si>
    <t>Producción Nacional</t>
  </si>
  <si>
    <t>Consultoría</t>
  </si>
  <si>
    <t>Cotización</t>
  </si>
  <si>
    <t>Ferias Inclusivas</t>
  </si>
  <si>
    <t>Otras</t>
  </si>
  <si>
    <t>VALOR TOTAL</t>
  </si>
  <si>
    <t>INCORPORACION DE RECOMENDACIONES Y DICTAMENES POR PARTE DE LAS ENTIDADES DE LA FUNCIÓN DE TRANSPARENCIA Y CONTROL SOCIAL Y LA PROCURADURIA GENERAL DEL ESTADO:</t>
  </si>
  <si>
    <t>ENTIDAD QUE RECOMIENDA</t>
  </si>
  <si>
    <t>RECOMENDACIONES Y/O DICTAMENES EMANADOS</t>
  </si>
  <si>
    <t>INFORME EL CUMPLIMIENTO DE RECOMENDACIONES Y DICTAMENES</t>
  </si>
  <si>
    <t xml:space="preserve">INDICADOR DE LA META POA </t>
  </si>
  <si>
    <t>No. DE META</t>
  </si>
  <si>
    <t>DESCRIPCION</t>
  </si>
  <si>
    <t>RESULTADOS POR META</t>
  </si>
  <si>
    <t>DESCRIPCIÓN DE RESULTADO POA POR META</t>
  </si>
  <si>
    <t>DESCRIBA LA POLÍTICA IMPLEMENTADA</t>
  </si>
  <si>
    <t>RESULTADOS DE LA IMPLEMENTACIÓN DE LA SUGERENCIA CIUDADANA</t>
  </si>
  <si>
    <t>SUGERENCIA DE LA COMUNIDAD</t>
  </si>
  <si>
    <t>EJECUCION PROGRAMÁTICA</t>
  </si>
  <si>
    <t>CUMPLIMIENTO DEL PLAN DE SUGERENCIAS CIUDADANAS DEL AÑO ANTERIOR IMPLEMENTADAS EN LA GESTIÓN INSTITUCIONAL</t>
  </si>
  <si>
    <t>PRESUPUESTO EJECUTADO</t>
  </si>
  <si>
    <t>% EJECUCIÓN DEL PRESUPUESTO</t>
  </si>
  <si>
    <t>LINK AL MEDIO DE VERIFICACIÓN</t>
  </si>
  <si>
    <t>CUMPLIMIENTO DE LA EJECUCION PRESUPUESTARIA</t>
  </si>
  <si>
    <t>Se refiere a los mecanismos de participación ciudadana activados en el período del cual rinden cuentas:</t>
  </si>
  <si>
    <t>Instancia de Participación</t>
  </si>
  <si>
    <t>DESCRIBA LOS LOGROS ALCANZADOS EN EL AÑO:</t>
  </si>
  <si>
    <t>ASAMBLEA CIUDADANA</t>
  </si>
  <si>
    <t>Se refiere a La articulación del GAD con la Asamblea ciudadana en la gestión de lo público:</t>
  </si>
  <si>
    <t>FASE 1: Planificación y facilitación del proceso desde la asamblea ciudadana.</t>
  </si>
  <si>
    <t xml:space="preserve">FASE 2: Evaluación de la gestión y redacción del informe de la institución. </t>
  </si>
  <si>
    <t>FASE 3: 
Evaluación ciudadana del informe institucional.</t>
  </si>
  <si>
    <t>FASE 4: Incorporación de la opinión ciudadana, 
retroalimentación y seguimiento.</t>
  </si>
  <si>
    <t>ESPACIOS - MECANISMOS DE  PARTICIPACIÓN CIUDADANA</t>
  </si>
  <si>
    <t>MECANISMOS - ESPACIOS DE PARTICIPACIÓN</t>
  </si>
  <si>
    <t xml:space="preserve">
¿En que fases de la planificación participaron las Asambleas Ciudadanas y cómo?</t>
  </si>
  <si>
    <t>QUÉ OTROS ACTORES PARTICIPARON:</t>
  </si>
  <si>
    <t>Se realizó la definición participativa de prioridades de inversión del año siguiente:</t>
  </si>
  <si>
    <t>CON QUÉ ACTOR SE REALIZÓ:</t>
  </si>
  <si>
    <t xml:space="preserve">SE DISCUTIÓ DESDE: </t>
  </si>
  <si>
    <t>Para la elaboración de los programas, subprogramas y proyectos se incorporó la priorización de la inversión que realizó la población del territorio:</t>
  </si>
  <si>
    <t>Describa los programas y proyectos generados a partir de la priorización participativa de la inversión:</t>
  </si>
  <si>
    <t>% de Avance de la implementación del programa/proyecto
(0-25, 26-50, 51-75 y 76-100)</t>
  </si>
  <si>
    <t>DESCRIBA LOS OBJETIVOS DEL PLAN DE DESARROLLO DE SU TERRITORIO</t>
  </si>
  <si>
    <t xml:space="preserve">ELIJA TIPO DE COMPETENCIAS EXCLUSIVAS / COMPETENCIAS CONCURRENTES </t>
  </si>
  <si>
    <t>PORCENTAJE DE CUMPLIMIENTO DE GESTION</t>
  </si>
  <si>
    <t>DESCRIPCIÓN DE COMO APORTA EL RESULTADO ALCANZADO AL LOGRO DEL PLAN DE DESARROLLO</t>
  </si>
  <si>
    <t xml:space="preserve">PLAN DE DESARROLLO </t>
  </si>
  <si>
    <t xml:space="preserve">OBJETIVO DEL PLAN DE DESARROLLO </t>
  </si>
  <si>
    <t>PORCENTAJE DE AVANCE ACUMULADO DEL OBJETIVO</t>
  </si>
  <si>
    <t>QUE NO SE AVANZÓ Y POR QUÉ</t>
  </si>
  <si>
    <t>PLAN DE TRABAJO (OFERTA ELECTORAL)</t>
  </si>
  <si>
    <t>DESCRIBA LOS OBJETIVOS / OFERTAS DEL PLAN DE TRABAJO</t>
  </si>
  <si>
    <t>PORCENTAJE DE AVANCE</t>
  </si>
  <si>
    <t>DESCRIBA LOS RESULTADOS ALCANZADOS</t>
  </si>
  <si>
    <t>PORCENTAJE DE AVANCE DE LA IMPLEMENTACIÓN</t>
  </si>
  <si>
    <t>MEDIO DE VERIFICACION</t>
  </si>
  <si>
    <t xml:space="preserve">IDENTIFIQUE A QUÉ GRUPO DE ATENCIÓN PRIORITARIA: </t>
  </si>
  <si>
    <t>EXPLIQUE COMO APORTA EL RESULTADO AL CUMPLIMIENTO DE LAS AGENDAS DE IGUALDAD</t>
  </si>
  <si>
    <t>Existe una Asamblea ciudadana de su territorio?</t>
  </si>
  <si>
    <t>COBERTURA TERRITORIAL (En el caso de contar con administraciones territoriales que manejen fondos).</t>
  </si>
  <si>
    <t>COBERTURA GEOGRAFICA</t>
  </si>
  <si>
    <t xml:space="preserve">SI /NO </t>
  </si>
  <si>
    <t>Cuenta con un SISTEMA DE PARTICIPACIÓN CIUDADANA Art. 304 en funcionamiento?</t>
  </si>
  <si>
    <t>DATOS DE LA DELIBERACIÓN PÚBLICA Y EVALUACIÓN CIUDADANA DE RENDICIÓN DE CUENTAS</t>
  </si>
  <si>
    <t>FECHA EN LA QUE SE REALIZÓ LA DELIBERACIÓN PÚBLICA Y EVALUACIÓN CIUDADANA DE RENDICIÓN DE CUENTAS</t>
  </si>
  <si>
    <t>No. DE  PARTICIPANTES</t>
  </si>
  <si>
    <t>GÉNERO (Masculino, Femenino, GLBTI)</t>
  </si>
  <si>
    <t>PUEBLOS Y NACIONALIDADES (Montubios, mestizos, cholo, indígena y afro)</t>
  </si>
  <si>
    <t>ENLISTE LAS DEMANDAS PLANTEADAS POR LA ASAMBLEA CIUDADAN / CIUDADANÍA</t>
  </si>
  <si>
    <t>SE TRANSFORMO EN COMPROMISO EN LA DELIBERACION PÚBLICA DE RENDICION DE CUENTAS SI / NO</t>
  </si>
  <si>
    <t>% DE EJECUCIÓN PRESUPUESTARIA</t>
  </si>
  <si>
    <t>ESTADO DE OBRAS PÚBLICAS DE ADMINISTRACIONES ANTERIORES:</t>
  </si>
  <si>
    <t xml:space="preserve">PRESUPUESTO PARTICIPATIVO: </t>
  </si>
  <si>
    <t>Cuenta con presupuesto participativo? SI / NO</t>
  </si>
  <si>
    <t>Presupuesto total asignado al Presupuesto asignado para Presupuestos participativos</t>
  </si>
  <si>
    <t>TIPO</t>
  </si>
  <si>
    <t>BIEN</t>
  </si>
  <si>
    <t xml:space="preserve">INFORMACIÓN REFERENTE A LA ENAJENACIÓN, DONACIÓN Y EXPROPIACIÓN DE BIENES: </t>
  </si>
  <si>
    <t xml:space="preserve">DESCRIBA LOS PROGRAMAS / PROYECTOS RELACIONADOS CON EL OBJETIVO DEL PLAN DE TRABAJO </t>
  </si>
  <si>
    <t>¿Está normado el sistema de participación por medio de una Ordenanza/ Resolución?</t>
  </si>
  <si>
    <t>¿Participó la ciudadanía en la elaboración de esta Ordenanza / Resolución?</t>
  </si>
  <si>
    <t>¿La Ordenanza / Resolución fue difundida y socializada a la ciudadanía?</t>
  </si>
  <si>
    <t>¿La Ordenanza / Resolución tiene reglamentos que norman los procedimientos referidos en la misma?</t>
  </si>
  <si>
    <t xml:space="preserve">¿Se  implementó en este periodo  el sistema de participación de acuerdo a la Ordenanza / Resolución y Reglamento? </t>
  </si>
  <si>
    <t>DESCRIBA LAS SUGERENCIAS CIUDADANAS PLANTEADAS A LA GESTIÓN DEL GAD EN LA DELIBERACIÓN PÚBLICA Y EVALUACIÓN CIUDADANA:</t>
  </si>
  <si>
    <t>FORMULARIO DE INFORME DE RENDICION DE CUENTAS PARA 
GOBIERNO AUTÓNOMO DESCENTRALIZADO PROVINCIAL, MUNICIPAL Y PARROQUIAL</t>
  </si>
  <si>
    <t>IMPLEMENTACIÓN DE POLÍTICAS PÚBLICAS GRUPOS DE ATENCIÓN PRIORITARIA: PRESUPUESTO</t>
  </si>
  <si>
    <t>DESCRIBA LAS COMPETENCIAS CONCURRENTES</t>
  </si>
  <si>
    <t>SI / NO</t>
  </si>
  <si>
    <t xml:space="preserve">SE ASIGNÓ UN PORCENTAJE DE LOS INGRESOS TRIBUTARIOS DEL GAD A LOS GRUPOS DE ATENCIÓN PRIORITARIA: 
</t>
  </si>
  <si>
    <t>QUÉ PORCENTAJE SE ASIGNÓ A LOS DISTINTOS  GRUPOS:</t>
  </si>
  <si>
    <t>Indique el % del presupuesto total</t>
  </si>
  <si>
    <t>Provincial:</t>
  </si>
  <si>
    <t>DESCRIPCIÓN DE RESULTADO POA POR META /  PROGRAMA O PROYECTO</t>
  </si>
  <si>
    <t>1. La Ciudadanía / Asamblea Local Ciudadana presentó la Matriz de Consulta Ciudadana sobre los que desea ser informada.</t>
  </si>
  <si>
    <t>IMPLEMENTACIÓN DE POLÍTICAS PÚBLICAS 
PARA LA IGUALDAD</t>
  </si>
  <si>
    <t>IMPLEMENTACIÓN DE POLÍTICAS PÚBLICAS PARA LA IGUALDAD:</t>
  </si>
  <si>
    <t>SI</t>
  </si>
  <si>
    <t>PICHINCHA</t>
  </si>
  <si>
    <t>QUITO</t>
  </si>
  <si>
    <t>www.quito.gob.ec</t>
  </si>
  <si>
    <t>ADMINISTRADORA ZONAL</t>
  </si>
  <si>
    <t>PRESUPUESTOS PARTICIPATIVOS</t>
  </si>
  <si>
    <t>AGENDA CULTURAL METROPOLITANA</t>
  </si>
  <si>
    <t>MANEJO DE FAUNA URBANA EN EL DMQ</t>
  </si>
  <si>
    <t>N/A</t>
  </si>
  <si>
    <t>Contraloría General del Estado</t>
  </si>
  <si>
    <t>INFRAESTRUCTURA COMUNITARIA</t>
  </si>
  <si>
    <t>1.1  La ciudad cuenta con sectores productivos articulados con una estrategia de mejora competitiva.</t>
  </si>
  <si>
    <t>1.1: Se utilizará el Transporte Publico - TP como medio preferente de desplazamiento, mediante un sistema integrado masivo de transporte con altos niveles de calidad y eficiencia, donde el Metro será el eje estructurador, siendo sus mayores atributos la disminución del tiempo de viaje, conectividad y cobertura.</t>
  </si>
  <si>
    <t>1.1:Se ha institucionalizado una política social integral, con énfasis en grupos de población con vulnerabilidad (niñez, discapacidad, estudiantes, adultos mayores), de atención prioritaria y que presentan diversas situaciones de brecha.</t>
  </si>
  <si>
    <t>1.2 Se ha potenciado la producción, circulación y consumo de prácticas artísticas y culturales tanto materiales como inmateriales en equidad intercultural y territorial a través tanto de programas a largo plazo como de eventos.</t>
  </si>
  <si>
    <t>1.2: La gestión de residuos en mejora continua, aplicando un modelo de gestión integral con enfoque de corresponsabilidad ciudadana, en todas sus fases desde generación, recolección diferenciada, aprovechamiento, tratamiento y disposición final.</t>
  </si>
  <si>
    <t>1.3 La municipalidad ha impulsado el reconocimiento, atención e integración de la zona rural a los procesos de desarrollo del DMQ.</t>
  </si>
  <si>
    <t>1.B: Mejorar el atractivo de Quito como ciudad de negocios
Se habrá fomentado el usufructo del Patrimonio Cultural y Natural del DMQ.</t>
  </si>
  <si>
    <t>2.1: Procesos de participación ciudadana han sido transversalizados en instancias y procesos del MDMQ, para su incidencia en todas las fases de la política pública (planificación, ejecución y seguimiento) y los servicios.</t>
  </si>
  <si>
    <t>2.1: Se ha alcanzado la consolidación del Sistema Metropolitano de Áreas Naturales Protegidas (**), promoviendo la sustentabilidad ambiental del territorio, su conocimiento, su manejo sustentable y su contribución al tejido urbano-rural.</t>
  </si>
  <si>
    <t>2.1: Se tiene estructurado planes de acción específica para cada clúster, y dispuestos por parte del gobierno local, los mecanismos necesarios para la potencialización de sus componentes de competitividad.</t>
  </si>
  <si>
    <t>2.4 El MDMQ ha desarrollado herramientas y mecanismos de cercanía, agilidad y transparencia en los procesos, gestión y servicios que presta.</t>
  </si>
  <si>
    <t>3.1: La ciudadanía y los sectores de mayor emisión han reducido su huella de carbono, y se potencian proyectos de compensación.</t>
  </si>
  <si>
    <t>3.2 Se ha promovido el acceso educativo y se han impulsado acciones educativas complementarias con enfoques interculturales.</t>
  </si>
  <si>
    <t>3.2: Se fomentará el uso de la bicicleta como modo alternativo de desplazamiento de corta distancia, dotando una infraestructura eficiente y segura, con conexiones que favorezcan el intercambio con los modos motorizados de transporte.</t>
  </si>
  <si>
    <t>3.3 Se ha promovido el incremento de servicios de atención primaria de salud y su funcionamiento en red. Los servicios municipales de Salud, como parte de la red, han mejorado el acceso de la población y sus estándares de calidad y calidez, con mecanismos innovadores complementarios.</t>
  </si>
  <si>
    <t>3.5 La población quiteña ha adoptado estilos de vida saludables y ha disminuido su exposición a factores críticos de riesgo.</t>
  </si>
  <si>
    <t>3.C: Densificar el uso y ocupación del suelo distrital - mancha urbana - hasta niveles de eficiencia para alojar a la nueva población.</t>
  </si>
  <si>
    <t>4.1: El DMQ es un lugar privilegiado para la generación de oportunidades productivas, es una Ciudad del Conocimiento, y cuenta con una identidad posicionada a nivel nacional y regional.</t>
  </si>
  <si>
    <t>4.1: La contaminación ambiental se ha reducido, a través de regulación y un enfoque de prevención hacia los sectores productivos, las actividades y proyectos dentro del DMQ.</t>
  </si>
  <si>
    <t>4.2: Se disminuirán los tiempos de viaje en vehículos motorizados mediante la eficiente gestión y aplicación de planes de mitigación tráfico definidos por la Municipalidad.</t>
  </si>
  <si>
    <t>4.4: Se han eliminado descargas de aguas residuales al sistema de quebradas y a los ríos del eje hídrico principal (***), y se ha consolidado un proceso de recuperación de quebradas.</t>
  </si>
  <si>
    <t>4.5: Se ha disminuido la contaminación atmosférica originada por el transporte automotor.</t>
  </si>
  <si>
    <t>4.B: Densificar y descongestionar el tejido urbano y redistribuir la población de acuerdo a criterios de seguridad.</t>
  </si>
  <si>
    <t>5.1 Quito, es una ciudad articulada logísticamente a nivel nacional y regional, y cuenta con una infraestructura adecuada para la producción.</t>
  </si>
  <si>
    <t>5.2: Se disminuirá el número de víctimas fatales en accidentes de tránsito en sistema vial del DMQ, así como los eventos de robo y acoso sexual en el transporte público.</t>
  </si>
  <si>
    <t>5.2: Se evidencian cambios conductuales en la ciudadanía, que aplica sistemáticamente medidas orientadas a un consumo sustentable.</t>
  </si>
  <si>
    <t>5.3: La ciudadanía mejora comportamientos, hábitos, comprende su incidencia en la gestión ambiental del DMQ y asume la corresponsabilidad en la solución de problemas ambientales y acciones frente al cambio climático.</t>
  </si>
  <si>
    <t>5.B: Mejorar la calidad del espacio público del DMQ.</t>
  </si>
  <si>
    <t>5.C: Mejoramiento sistémico de las viviendas deficitarias y de los entornos edificados (barrios) como aporte a la disminución del déficit de vivienda y mejoramiento de la calidad de vida.</t>
  </si>
  <si>
    <t>6.1 Se mejorará e incrementará la oferta del sistema vial del DMQ, en especial las vías arteriales y expresas, para mejorar las condiciones de circulación, conectividad y accesibilidad hacia los distintos centros de trabajo, vivienda, y recreación.</t>
  </si>
  <si>
    <t>EXCLUSIVA</t>
  </si>
  <si>
    <t>Preservar, mantener y difundir el patrimonio arquitectónico, cultural y natural del cantón y construir los espacios públicos para estos fines</t>
  </si>
  <si>
    <t>CONCURRENTE</t>
  </si>
  <si>
    <t>PROMOCIÓN DE DERECHOS DE GRUPOS DE ATENCIÓN PRIORITARIA Y EN SITUACIÓN DE VULNERABILIDAD</t>
  </si>
  <si>
    <t>NO APLICA</t>
  </si>
  <si>
    <t>El proceso se realizó por medio del GAD</t>
  </si>
  <si>
    <t>ADMINISTRACIÓN MUNICIPAL ZONA ELOY ALFARO</t>
  </si>
  <si>
    <t>02‐3110 802</t>
  </si>
  <si>
    <t>LA MAGDALENA</t>
  </si>
  <si>
    <t>AV. ALONSO DE ANGULO Y CAPITAN CESAR CHIRIBOGA</t>
  </si>
  <si>
    <t>justinne.garcia@quito.gob.ec</t>
  </si>
  <si>
    <t>LIDA JUSTINNE GARCÍA ÁRIAS</t>
  </si>
  <si>
    <t>RESPONABLE UNIDAD DE INFORMÁTICA</t>
  </si>
  <si>
    <t>MUNICIPIO DE QUITO: ZONA SUR "ELOY ALFARO"</t>
  </si>
  <si>
    <t>ZONA SUR</t>
  </si>
  <si>
    <t>PROYECTO</t>
  </si>
  <si>
    <t>ZONA ELOY ALFARO</t>
  </si>
  <si>
    <t>FERROVIARIA</t>
  </si>
  <si>
    <t>CHIMBACALLE</t>
  </si>
  <si>
    <t>CHILIBULO</t>
  </si>
  <si>
    <t>SAN BARTOLO</t>
  </si>
  <si>
    <t>SOLANDA</t>
  </si>
  <si>
    <t>LA ARGELIA</t>
  </si>
  <si>
    <t>LA MENA</t>
  </si>
  <si>
    <t>LLOA</t>
  </si>
  <si>
    <t>2.5 El MDMQ promociona la convivencia ciudadana y la integración de los diferentes actores y sectores de la ciudad bajo el principio de equidad étnica, de género, intergeneracional y territorial.</t>
  </si>
  <si>
    <t>2.3 El DMQ cuenta con un modelo de planificación participativa que involucra a la ciudadanía en procesos de toma de decisiones.</t>
  </si>
  <si>
    <t>3.1 En el DMQ se ha impulsado la equidad de género, generacional y étnica a través del incremento de la cobertura de programas de atención a los distintos tipos de familias y sus miembros.</t>
  </si>
  <si>
    <t>3.2 La equidad territorial es una prioridad del gobierno local, para lo cual el municipio trabaja en el desarrollo productivo endógeno de sus zonas rurales, urbano marginal y urbano de manera incluyente, integral y sostenible.</t>
  </si>
  <si>
    <t>2.2 El desarrollo productivo de la ciudad se la realiza con una visión incluyente hacia los grupos vulnerables (niñez, personas con discapacidad, estudiantes, adultos mayores), las empresas de pequeña escala o aquellas de la Economía popular y solidaria, con una visión de valor compartido.</t>
  </si>
  <si>
    <t>COTO-GADMQEA-07-2019</t>
  </si>
  <si>
    <t>COTO-GADMQEA-11-2019</t>
  </si>
  <si>
    <t>COTO-GADMQEA-12-2019</t>
  </si>
  <si>
    <t>COTO-GADMQEA-12-2020</t>
  </si>
  <si>
    <t>COTO-GADMQEA-12-2021</t>
  </si>
  <si>
    <t>COTO-GADMQEA-13-2019</t>
  </si>
  <si>
    <t>COTO-GADMQEA-24-2019</t>
  </si>
  <si>
    <t>COTO-GADMQEA-25-2019</t>
  </si>
  <si>
    <t>COTO-GADMQEA-26-2019</t>
  </si>
  <si>
    <t>COTO-GADMQEA-28-2019</t>
  </si>
  <si>
    <t>MCO-GADMQEA-61-2019</t>
  </si>
  <si>
    <t>MCO-GADMQEA-62-2019</t>
  </si>
  <si>
    <t>MCO-GADMQEA-65-2019</t>
  </si>
  <si>
    <t>MCO-GADMQEA-66-2019</t>
  </si>
  <si>
    <t>MCO-GADMQEA-67-2019</t>
  </si>
  <si>
    <t>MCO-GADMQEA-71-2019</t>
  </si>
  <si>
    <t>COT-MDMQ-AZEA-07-2020</t>
  </si>
  <si>
    <t>Acta ER provicional</t>
  </si>
  <si>
    <t>01 DE ENERO AL 31 DE DICIEMBRE DEL 2020</t>
  </si>
  <si>
    <t xml:space="preserve"> 9 PARROQUIAS</t>
  </si>
  <si>
    <t>TERRITORIO Y CULTURA</t>
  </si>
  <si>
    <t>FOMENTO DE LA SEGURIDAD ALIMENTARIA: ejecución coordinada y compartida del ejercicio del fomento de las actividades productivas y agropecuarias regionales y parroquiales. Definir estrategias participativas, fortalecimiento de cadenas productivas.  Generación y democratización de los servicios técnicos y financieros., transferencia de tecnología, desarrollo del conocimiento y preservación de saberes ancestrales orientados a la producción. Promover investigación  científica y tecnológica.  Generación de redes de comercialización. Gestión del turismo. En ese ámbito podrán hacer uso social y productivo de los recursos culturales de su territorio, a efectos de cumplir su competencia de turismo en el marco del fomento productivo.</t>
  </si>
  <si>
    <t>SEGURIDAD ALIMENTARIA Y DE CALIDAD</t>
  </si>
  <si>
    <t>SISTEMA INTEGRAL DE PROMOCIÓN DE LA SALUD</t>
  </si>
  <si>
    <t>ADMINISTRACIÓN ZONAL</t>
  </si>
  <si>
    <t>DNAI-AI-0443-2018</t>
  </si>
  <si>
    <t>DNAI-AI-0613-2018</t>
  </si>
  <si>
    <t>ANTEPROYECTO DEL PRESUPUESTO PARTICIPATIVO</t>
  </si>
  <si>
    <t>Asamblea del Sistema de Participación</t>
  </si>
  <si>
    <t>El Anteproyecto del presupuesto participativo se presentó ante el legislativo del GAD hasta el:</t>
  </si>
  <si>
    <t>RESPONSABLE UNIDAD DE PROYECTOS</t>
  </si>
  <si>
    <t>johnrlema@yahoo.com</t>
  </si>
  <si>
    <t>Christian David Verdezoto Salazar</t>
  </si>
  <si>
    <t>John Roberto Lema Mosquera</t>
  </si>
  <si>
    <t>verdezoto30@gmail.com</t>
  </si>
  <si>
    <t>OE6. ASEGURAR UNA VIDA PLENA Y JUSTA, CON IGUALDAD DE OPORTUNIDADES; Y CON ACCESO A SALUD, EDUCACIÓN, CULTURA Y SEGURIDAD</t>
  </si>
  <si>
    <t>LOGRAR 10 EVENTOS ARTÍSTICO CULTURALES PUESTOS EN ESCENA EN EL ESPACIO PÚBLICO FÍSICO Y/O VIRTUAL</t>
  </si>
  <si>
    <t>LA CONSECUCIÓN DE LAS METAS DE TODOS LOS OBJETIVOS ESTRATÉGICOS LLEVARÁN AL DISTRITO METROPOLITANO DE QUITO A ALCANZAR SU “VISIÓN DE DESARROLLO AL 2033”; CUYO FIN ÚLTIMO ES “MEJORAR LA CALIDAD DE VIDA DE SUS HABITANTES”; POR LO QUE EL IMPACTO GLOBAL DEL PMDOT PODRÁ SER MEDIDO CON EL ÍNDICE DE CALIDAD DE VIDA; Y SU AVANCE CON EL ÍNDICE CUMPLIMIENTO DE LA META (ICM).</t>
  </si>
  <si>
    <t>A CONTINUACIÓN, SE DESCRIBEN LOS RESULTADOS MÁS RELEVANTES DEL PROYECTO: 
AGOSTO MES DE LAS ARTES 2021
FIESTAS DE QUITO 2021
FIN DE AÑO - NAVIDAD 2021.</t>
  </si>
  <si>
    <t>LOGRAR 3 PROCESOS CULTURALES QUE PONGAN EN VALOR LA DIVERSIDAD CULTURAL DEL DISTRITO METROPOLITANO DE QUITO</t>
  </si>
  <si>
    <t>NÚMERO DE EVENTOS ARTÍSTICOS CULTURALES GENERADOS EN LOS TERRITORIOS</t>
  </si>
  <si>
    <t>NÚMERO DE PROCESOS CULTURALES GENERADOS EN LOS TERRITORIOS</t>
  </si>
  <si>
    <t>“ENCUENTRO MULTICULTURAL OTRAS MIRADAS OTRAS VOCES 4ta edición”, proceso cultural Inti Raymi en la Argelia, con los gestores culturales de la Argelia COCNAE, Movimiento Jatari, Décimos Séptimas Jornadas Cívicas y Culturales Eloy Alfaro, Faro Cultural de Lloa de la misma parroquia rural, el evento denominado “ENCUENTRO DE SABERES Y CONOCIMIENTOS”,  Se apoyó y visibilizó las iniciativas culturales comunitarias y se integró a la agenda de Territorio y Cultura.</t>
  </si>
  <si>
    <t>PROMOCION DE LA GESTIÓN AMBIENTAL</t>
  </si>
  <si>
    <t xml:space="preserve">OE2. PROMOVER UNA GESTIÓN INTEGRAL AMBIENTAL, DE RESIDUOS Y DE RIESGOS, RESPONSABLES Y SOSTENIBLES </t>
  </si>
  <si>
    <t>GESTIÓN AMBIENTAL: OTORGAR LICENCIAS AMBIENTALES, CALIFICARSE COMO AUTORIDADES AMBIENTALES.  
GESTIÓN INTEGRAL DE DESECHOS.  REGULAR, PREVENIR Y CONTROLAR LA CONTAMINACIÓN AMBIENTAL EN EL TERRITORIO CANTONAL DE MANERA ARTICULADA CON LAS POLÍTICAS AMBIENTALES NACIONALES.</t>
  </si>
  <si>
    <t>IMPLEMENTAR 3 INICIATIVAS DE BUENAS PRÁCTICAS AMBIENTALES (POR CADA ADMINISTRACIÓN ZONAL</t>
  </si>
  <si>
    <t xml:space="preserve">NÚMERO DE INICIATIVAS DE BUENAS PRÁCTICAS AMBIENTALES IMPLEMENTADAS </t>
  </si>
  <si>
    <t>AL IMPLEMENTAR LAS BUENAS PRÁCTICAS AMBIENTALES EN INSTITUCIONES EDUCATIVAS, BARRIOS CON LA CIUDADANÍA EN GENERAL (DONDE TAMBIÉN ESTÁN INVOLUCRADOS LAS ACTIVIDADES CATEGORÍA 1) APORTAN A CUMPLIR CON LAS METAS DEL OE2; YA QUE ESTÁN RELACIONADOS DIRECTAMENTE EN QUE LA CIUDADANÍA REDUZCA, REUTILICE Y REALICE PROCESOS DE SEPARACIÓN EN LA FUENTE PARA EL RECICLAJE DE RESIDUOS SÓLIDOS, LOGRANDO ASÍ QUE LLEGUEN MENOS DESECHOS AL RELLENO SANITARIO.
FOMENTAR EN LA CIUDADANÍA LOS PRINCIPIOS DE CIUDAD SOSTENIBLE, A TRAVÉS DE LA IMPLEMENTACIÓN DE BUENAS PRÁCTICAS AMBIENTALES (BPAS), SOPORTADOS POR COMPROMISOS CONJUNTOS ENTRE LA COMUNIDAD Y MUNICIPIO, PARA LOGRAR INCIDIR EN LOS PATRONES DE PRODUCCIÓN, COMPORTAMIENTO Y HÁBITOS DE CONSUMO DE TODOS LOS SECTORES DEL DMQ.</t>
  </si>
  <si>
    <t xml:space="preserve">EL TOTAL DE INICIATIVAS DE BUENAS PRÁCTICAS AMBIENTALES IMPLEMENTAS POR LA ADMINISTRACIÓN ZONAL PARA EL AÑO 2021, FUERON 4, LO QUE ES EQUIVALENTE AL 113% DE EJECUCIÓN. SE EJECUTÓ 1 INICIATIVA ADICIONAL, LO QUE REDUNDA EN MAYOR CONCIENTIZACIÓN DE LOS DIFERENTES ACTORES A FAVOR DEL ENTORNO Y EL ECOSISTEMA NATURAL.
ALGUNAS DE LAS INICIATIVAS MÁS DESTACADAS SE DESCRIBEN A CONTINUACIÓN:
- BPAs Casa Adentro en la Administración Zona Eloy Alfaro.
- BPAs barrios en el Barrio Reino de Quito.
- BPAs en Conjunto Hab. Multifamiliares Villaflora
- Institución educativa INEPE obtuvo la “Distinción Ambiental Metropolitana Quito Sostenible”.
</t>
  </si>
  <si>
    <t>ATENDER AL MENOS AL 85% DE LAS DENUNCIAS AMBIENTALES</t>
  </si>
  <si>
    <t>IMPLEMENTAR EL 100% DE ACCIONES DE GESTIÓN AMBIENTAL EN PATRIMONIO NATURAL</t>
  </si>
  <si>
    <t>PORCENTAJE DE DENUNCIAS AMBIENTALES ATENDIDAS</t>
  </si>
  <si>
    <t>PORCENTAJE DE ACCIONES DE GESTIÓN AMBIENTAL EN PATRIMONIO NATURAL IMPLEMENTADAS</t>
  </si>
  <si>
    <t>LAS DENUNCIAS ATENDIDAS CORRESPONDEN A LA CONTAMINACIÓN POR RUIDO, EMISIONES ATMOSFÉRICAS Y DESCARGAS LIQUIDAS, ESCOMBROS EN QUEBRADAS ENTRE OTROS,  LO QUE ESTÁN RELACIONADAS CON LA CALIDAD AMBIENTAL DIRECTAMENTE A LA APLICACIÓN DE LAS NORMAS TÉCNICAS Y REDUCCIÓN DE CARGA CONTAMINANTE EN EL DMQ.</t>
  </si>
  <si>
    <t>LAS ACCIONES REALIZADAS EN LA GESTIÓN AMBIENTAL DEL PATRIMONIO NATURAL, APORTAN AL CUMPLIMIENTO DE LAS METAS, YA QUE INICIAN/ACTIVAN/CONSOLIDAN PROCESOS DE RECUPERACIÓN DE COBERTURA VEGETAL EN QUEBRADAS, REFORESTACIÓN Y ARBOLADO EN EL DMQ.
PROMOVER LA SUSTENTABILIDAD AMBIENTAL DEL TERRITORIO, GARANTIZANDO LOS SERVICIOS ECO SISTÉMICOS DEL PATRIMONIO NATURAL, FOMENTANDO SU CONOCIMIENTO, SU MANEJO SUSTENTABLE Y SU CONTRIBUCIÓN AL TEJIDO URBANO – RURAL, APORTA A LA CONSECUCIÓN DE OBJETIVOS DEL PMDOT.</t>
  </si>
  <si>
    <t>EN EL 2021, El total del reporte de los 12 meses son: 18 denuncias ingresadas y 18 denuncias atendidas</t>
  </si>
  <si>
    <t>En todo el año se planificaron 60 acciones (12 por cada actividad de patrimonio natural) y se ejecutaron 65 acciones:</t>
  </si>
  <si>
    <t>FOMENTO PRODUCTIVO TERRITORIAL</t>
  </si>
  <si>
    <t>OE5. IMPULSAR LA PRODUCTIVIDAD Y COMPETITIVIDAD PARA UN CRECIMIENTO ECONÓMICO, INCLUSIVO Y CON RESPONSABILIDAD SOCIAL.</t>
  </si>
  <si>
    <t>ALCANZAR1250 BENEFICIARIOS DE ACCIONES DE DESARROLLO DE CAPACIDADES TÉCNICAS Y PRODUCTIVAS ENTRE UPAS, CIUDADANOS Y ACTORES DE LA EPS.</t>
  </si>
  <si>
    <t>NÚMERO DE BENEFICIARIOS DE ACCIONES DE DESARROLLO DE CAPACIDADES TÉCNICAS Y PRODUCTIVAS ENTRE UPAS, CIUDADANOS Y ACTORES DE LA EPS</t>
  </si>
  <si>
    <t>LAS ACCIONES DE FOMENTO PRODUCTIVO ESTÁN ORIENTADAS A VINCULAR LAS ZONAS RURALES A LAS CADENAS PRODUCTIVAS EXISTENTES EN LAS ÁREAS URBANAS, A TRAVÉS DEL DESARROLLO DE LA COMPETITIVIDAD PRODUCTIVA, CONTRIBUYENDO AL DESARROLLO SOSTENIBLE Y POLI CÉNTRICO DE LOS TERRITORIOS A ESCALA PARROQUIAL, FAVORECIENDO AQUELLOS DE CARÁCTER URBANO MARGINAL Y RURAL, A TRAVÉS DE ESTRATEGIAS QUE IMPULSEN SUS VOCACIONES PRODUCTIVAS ANCLÁNDOLAS A LAS CADENAS DE VALOR DEL DMQ, Y BUSCANDO INCORPORARLOS A MERCADOS DE COMERCIALIZACIÓN JUSTA, A TRAVÉS DE UNA CULTURA EMPRENDEDORA  JOVEN,  QUE CAMINA  A LA INNOVACIÓN TECNOLÓGICA;  BUSCANDO ALCANZAR LA COMPETITIVIDAD DE LAS CADENAS DE VALOR.</t>
  </si>
  <si>
    <t>PARTICIPARON 200 EMPRENDEDORES EN CIRCUITOS FERIALES
SE ENTREGO KIT DE SEMILLA, INSUMOS AGRÍCOLAS A 280 EMPRENDEDORES DE LAS UPAS DE LA ARGELIA DE LOS BARRIOS SAN CARLOS ONTANEDA ALTO, SAN BARTOLO DE LA ARGELIA, LA MENA, SAN CARLOS DEL SUR, COMUNA MARCO PAMBA LA RAYA Y CHILI BULO
385 EMPRENDEDORES PARTICIPARON EN FERIAS VIRTUALES, PRESENCIALES Y MINIFERIASEN LOS SIGUIENTES LUGARES: EL PARQUE LOS TUBOS, TRIANGULO DE LA FERROVIARIA, PARQUE CHAHUARQUINGO, PLAZA CIVICA ELOY ALFARO
SE CAPACITARON A 327EMPRENDEDORAS EN TEMAS DE HUERTOS HURBANOS, BIOSEGURIDAD. INVERNADEROS Y APLICACIÓN DE INSUMOS AGRÍCOLAS, GASTRONOMÍA
SE SUMARON 20 ASOCIACIONES DE LIMPIEZA Y SEGURIDAD DE LA ZONA PARA SER CAPACITADOS EN COMPRAS PÚBLICAS</t>
  </si>
  <si>
    <t>PREVENCIÓN SITUACIONAL Y CONVIVENCIA PACÍFICA</t>
  </si>
  <si>
    <t>ATENCIÓN DE EMERGENCIAS EN EL DMQ</t>
  </si>
  <si>
    <t>PLANIFICAR, JUNTO CON OTRAS INSTITUCIONES DEL SECTOR PÚBLICO Y ACTORES DE LA SOCIEDAD, EL DESARROLLO CANTONAL Y FORMULAR LOS CORRESPONDIENTES PLANES DE ORDENAMIENTO TERRITORIAL,  DE MANERA ARTICULADA CON LA PLANIFICACIÓN NACIONAL, REGIONAL,  PROVINCIAL</t>
  </si>
  <si>
    <t>NÚMERO DE ACCIONES EJECUTADAS PARA MEJORAR LA ORGANIZACIÓN DE LOS BARRIOS PARA LA SEGURIDAD Y CONVIVENCIA.</t>
  </si>
  <si>
    <t>LOS EVENTOS REALIZADOS, CREAN UNA SENSACIÓN DE PROPIEDAD DE LOS ESPACIOS PÚBLICOS POR PARTE DE LA COMUNIDAD ORGANIZADA EN COMITÉS. EL HECHO DE USAR EL PARQUE PARA UNA REUNIÓN Y VER A SUS VECINOS EN DICHAS ACTIVIDADES, HACE QUE CADA MIEMBRO DE LA COMUNIDAD SE SIENTA PARTE DE UN TODO, DESPERTANDO UN SENTIMIENTO DE CORRESPONSABILIDAD DENTRO DE UN PLAN BARRIAL DE SEGURIDAD Y POR TANTO UNA CONSCIENCIA MÁS CLARA DE LOS PROYECTOS E INICIATIVAS EN POS DE LA SEGURIDAD CIUDADANA.
DE ESTA MANERA SE REDUCE LA PERCEPCIÓN DE INSEGURIDAD EN LOS ESPACIOS POR PARTE DE LOS PARTICIPANTES Y A LA VEZ SE CONSIGUE MEJORAR LA CONVIVENCIA PACÍFICA DE LOS MISMOS.</t>
  </si>
  <si>
    <t>NÚMERO DE ACCIONES EJECUTADAS PARA MEJORAR LA PERCEPCIÓN CIUDADANA SOBRE LA SEGURIDAD.</t>
  </si>
  <si>
    <t>LAS ACTIVIDADES REALIZADAS PROPENDEN EN SU TOTALIDAD A LA DISMINUCIÓN DE LA OPORTUNIDAD DEL DELITO BASADA EN LOS CONCEPTOS DE LA METODOLOGÍA CPTED (CRIME PREVENTION THROUGH ENVIRONMENTAL DESIGN) O PREVENCIÓN DEL CRIMEN MEDIANTE EL DISEÑO AMBIENTAL, LO QUE DISMINUYE LA POSIBILIDAD DE SER VÍCTIMAS DE UN DELITO EN EL ESPACIO PÚBLICO.</t>
  </si>
  <si>
    <t>IMPLEMENTAR 70 ACCIONES DESTINADAS A MEJORAR LA ORGANIZACIÓN DE LOS BARRIOS PARA LA SEGURIDAD Y CONVIVENCIA.</t>
  </si>
  <si>
    <t>INTERVENIR CON 100 ACCIONES EN ESPACIOS PÚBLICOS PARA MEJORAR LA PERCEPCIÓN CIUDADANA SOBRE LA SEGURIDAD.</t>
  </si>
  <si>
    <t>Se realizaron 110 mesas operativas y temáticas con el fin de tratar diferentes temas como la conformación de comités de seguridad y organización barrial, organizar barrios para activación de eventos de seguridad y convivencia, coordinación de operativos de seguridad y control en la AZEA, planes de prevención y control de la época lluviosa, reunión del Consejo Zonal de Seguridad Ciudadana y Gestión de Riegos, reuniones para capacitar a la comunidad en gestión de riegos y primeros auxilios, entre otros</t>
  </si>
  <si>
    <t>Se interino en ACCIONES EN ESPACIOS PÚBLICOS PARA MEJORAR LA PERCEPCIÓN CIUDADANA SOBRE LA SEGURIDAD de acuerdo al siguiente detalle: 19 Mingas comunitarias 14 inspecciones y adecuaciones de los sistemas de alarma comunitaria, 82 operativos de acciones de control y protección a la ciudadanía, 6 inspecciones de sitios para sistema de iluminación, 4 actividades de socialización de disposiciones para el control de ventas informales ambulantes en el Centro Histórico</t>
  </si>
  <si>
    <t>GESTIONAR LOS SERVICIOS DE PREVENCIÓN, PROTECCIÓN, SOCORRO Y EXTINCIÓN DE INCENDIOS</t>
  </si>
  <si>
    <t>PORCENTAJE DE EMERGENCIAS ATENDIDAS EN EL DISTRITO METROPOLITANO DE QUITO.</t>
  </si>
  <si>
    <t>LA PRIMERA RESPUESTA SE LA REALIZA CON LAS ENTIDADES QUE MÁS PRÓXIMAS ESTÉN AL SITIO DE LA EMERGENCIA, POR LO QUE SE PROPENDE DESDE LAS ENTIDADES QUE CONFORMAN EL SISTEMA A LA DESCENTRALIZACIÓN DE ACCIONES Y PERMANENCIA CONTINUA DE LOS TÉCNICOS EN CAMPO A FIN DE PODER LLEGAR AL SITIO DE LA OCURRENCIA A LA BREVEDAD POSIBLE.</t>
  </si>
  <si>
    <t>ATENDER EL 100% DE LAS EMPERGENCIAS PRESENTADAS EN EL TERRITORIO</t>
  </si>
  <si>
    <t>Se recibieron y atiendieron 263 solicitudes de atención de emergencias y se realiza visitas a varios sitios de riesgo y se gestionaron recursos para brindar la primera Ayuda humanitaria por emergencias suscitadas en el territorio.</t>
  </si>
  <si>
    <t>OE1. EJERCER UNA GOBERNABILIDAD Y GOBERNANZA DE PROXIMIDAD, RESPONSABLE, TRANSPARENTE Y ÁGIL.</t>
  </si>
  <si>
    <t>NÚMERO DE  OBRAS DE ESPACIO PUBLICO EJECUTADAS EN EL DMQ</t>
  </si>
  <si>
    <t>EL PROYECTO DE INVERSIÓN DE INFRAESTRUCTURA COMUNITARIA BUSCA SATISFACER LAS NECESIDADES TERRITORIALES DE LA CIUDADANÍA DEL DMQ IDENTIFICADAS POR LAS ADMINISTRACIONES ZONALES. 
EN EL AÑO 2021 LAS ADMINISTRACIONES ZONALES INTERVINIERON 44 OBRAS EN EL ESPACIO PÚBICO, MEJORANDO ASÍ LA INFRAESTRUCTURA DE LA CIUDAD.</t>
  </si>
  <si>
    <t>INTERVENIR EN 19.22 KILÓMETROS EN VÍAS DE ACCESO A BARRIOS.</t>
  </si>
  <si>
    <t>NÚMERO DE KILÓMETROS INTERVENIDOS EN VÍAS DE ACCESO A BARRIOS</t>
  </si>
  <si>
    <t>EL PROYECTO DE INVERSIÓN EN VÍAS DE ACCESO BUSCA SATISFACER LAS NECESIDADES TERRITORIALES DE LA CIUDADANÍA DEL DMQ IDENTIFICADAS POR LAS ADMINISTRACIONES ZONALES.
CON LA FINALIDAD DE RECUPERAR LA ACCESIBILIDAD A LOS BARRIOS EN BASE A LA IDENTIFICACIÓN DE NECESIDADES, SE INTERVINIERON 17.32 KILÓMETROS EN ACCESO A BARRIOS, PERMITIENDO LA CONECTIVIDAD DE LOS BARRIOS.</t>
  </si>
  <si>
    <t>EJECUTAR 13 OBRAS DE ESPACIO PÚBLICO EN EL DMQ</t>
  </si>
  <si>
    <t>13 OBRAS DE CONSTRUCCIÓN DE CANCHA SINTÉTICA, CERRAMIENTO DE MALLAS, MUROS, GRADERÍOS, ESCALINATAS, MEJORAMIENTO DE PARQUES.
6,000 PERSONAS BENEFICIADA.</t>
  </si>
  <si>
    <t>3,5 KILÓMETROS INTERVENIDOS EN ACCESO A BARRIOS, PERMITIENDO LA CONECTIVIDAD ENTRE LOS POBLADOS MEJORANDO SU NIVEL Y CALIDAD DE VIDA.</t>
  </si>
  <si>
    <t>NÚMERO DE OBRAS DE PRESUPUESTOS PARTICIPATIVOS EJECUTADAS EN EL DMQ</t>
  </si>
  <si>
    <t>EL PROYECTO DE PRESUPUESTO PARTICIPATIVO PERMITE LA EJECUCIÓN DE OBRAS PÚBLICAS PRIORIZADAS POR LA CIUDADANÍA A TRAVÉS DE LAS ASAMBLEAS, DE ACUERDO AL PRESUPUESTO ASIGNADO A CADA PARROQUIA.</t>
  </si>
  <si>
    <t>NÚMERO DE PROYECTOS SOCIALES DE PRESUPUESTOS PARTICIPATIVOS EN EL DMQ</t>
  </si>
  <si>
    <t>EL PROYECTO DE PRESUPUESTOS PARTICIPATIVOS PERMITE LA EJECUCIÓN DE PROYECTOS SOCIALES PRIORIZADOS POR LA CIUDADANÍA A TRAVÉS DE LAS ASAMBLEAS, DE ACUERDO AL PRESUPUESTO ASIGNADO A CADA PARROQUIA. LOS PRESUPUESTOS PARTICIPATIVOS SON UN MECANISMO DE PARTICIPACIÓN CIUDADANA QUE PERMITE LA INCIDENCIA DIRECTA DE LA CIUDADANÍA SOBRE UNA PARTE DEL PRESUPUESTO MUNICIPAL.</t>
  </si>
  <si>
    <t>EJECUTAR 64 OBRAS DE PRESUPUESTOS PARTICIPATIVOS EN EL DMQ</t>
  </si>
  <si>
    <t>EJECUTAR 4 PROYECTOS SOCIALES DE PRESUPUESTOS PARTICIPATIVOS EN EL DMQ.</t>
  </si>
  <si>
    <t>Se ejecutaron un total de 64 obras de infraestructura como: adoquinados, asfaltados, mejoramiento de aceras, bordillos, escalinatas, casas comunales, canchas. 
Número aproximado de 267.812 personas beneficiadas.</t>
  </si>
  <si>
    <t>4 proyectos sociales priorizados por la ciudadanía a través de los mecanismos de participación ciudadana.
- La Turuteka Virtual, barrio Turubamba Alto , parroquia Solanda 
- Ferroviaria Activa y Solidaria , barrio Chaguarquingo y Forestal, parroquia Ferroviaria
- Tren Multidiverso, barrio Turubamba bajo (Manglar Alto), parroquia Solanda
- Errante (Espacio Dinámico Cultural), barrio Turubamba Bajo y Alto, el Comercio y Unión Popular, parroquia Solandamero aproximado 2.150 personas beneficiadas.</t>
  </si>
  <si>
    <t>NÚMERO DE PERSONAS BENEFICIADAS DE LOS SERVICIOS PRESTADOS EN EL PROYECTO SOMOS QUITO</t>
  </si>
  <si>
    <t>SE PROMUEVE Y FACILITA LA PARTICIPACIÓN CIUDADANA EN LOS PROCESOS DE DISEÑO, EJECUCIÓN Y EVALUACIÓN DE LA GESTIÓN MUNICIPAL; Y, FORTALECEN LAS CAPACIDADES DE LA SOCIEDAD CIVIL PARA DEFINIR POLÍTICAS PÚBLICAS CONCERTADAS Y EJERCER CONTROL SOCIAL CON LA FINALIDAD DE GENERAR CAPACIDADES CIUDADANAS EN REFERENCIA CON LOS CONOCIMIENTOS SOBRE LAS ACCIONES DE GESTIÓN DE DESARROLLO Y QUE APORTEN CONTINUAMENTE PARA EL MEJORAMIENTO DE LA GESTIÓN PÚBLICA EN LOS TERRITORIOS, CON GRAN FORTALECIMIENTO DEL TEJIDO SOCIAL.
PARA LO CUAL, SE IMPLEMENTAN PROCESOS QUE FORTALECEN LA ORGANIZACIÓN, AUTOGESTIÓN Y EMPODERAMIENTO CIUDADANO EN LA PLANIFICACIÓN DE ACTIVIDADES Y TALLERES DE CADA CASA SOMOS. ESTO PERMITE QUE EL 90% DE BENEFICIARIOS, ES DECIR, MÁS DE 208.000 PERSONAS TENGAN UN ROL PROPONENTE Y DE LIDERAZGO.</t>
  </si>
  <si>
    <t>BENEFICIAR A 38000 PERSONAS DE LOS SERVICIOS PRESTADOS EN EL PROYECTO SOMOS QUITO</t>
  </si>
  <si>
    <t>• Se realizaron: 2.769 talleres beneficiando a 38,137 personas de los servicios prestados. 
• Se abrieron 5 extensiones de 2 Casas Somos:
-Casa Somos Ferroviaria: Extensión en San
Carlos del Sur, Lucha de los Pobres y
Ferroviaria baja.
- Casa Somos Chilibulo: Extensión en Santa
Bárbara baja y La Santiago.</t>
  </si>
  <si>
    <t>SOMOS QUITO</t>
  </si>
  <si>
    <t>NÚMERO DE  NIÑOS Y NIÑAS QUE SE BENEFICIEN CON LAS COLONIAS VACACIONALES CICLO COSTA Y SIERRA</t>
  </si>
  <si>
    <t>SE PROMUEVE UN VOLUNTARIADO JUVENIL QUE GENERE HERRAMIENTAS Y CAPACIDADES PARA QUE LOS JÓVENES PUEDAN INTERACTUAR CON LA NIÑEZ DE CADA UNA DE SUS ZONAS, EN UN AMBIENTE DE COMPAÑERISMO, RESPETO Y RESPONSABILIDAD COMPARTIDA.
ASÍ TAMBIÉN SE FOMENTA LA PROMOCIÓN DEL EJERCICIO Y EXIGIBILIDAD DE LOS DERECHOS DE LA NIÑEZ Y ADOLESCENCIA, PERMITIENDO QUE A TRAVÉS DE LA DIVERSIÓN Y EL JUEGO PUEDAN APRENDER SOBRE EL RELACIONAMIENTO SOCIOCULTURAL, EL DESARROLLO DE LA PARTICIPACIÓN CIUDADANA, LA SOLIDARIDAD, LA COOPERACIÓN Y LA RECIPROCIDAD.</t>
  </si>
  <si>
    <t>SE INVOLUCRÓ A LA CIUDADANÍA EN PROCESOS DE COORDINACIÓN Y DE ORGANIZACIÓN, CREANDO CORRESPONSABILIDAD, A TRAVÉS DE LA MEJORA DE ESPACIOS FÍSICOS QUE BENEFICIAN A LOS NIÑOS Y NIÑAS DE LAS COLONIAS, POR MEDIO DE MINGAS COMUNITARIAS E INTERVENCIONES. 
SE DESARROLLÓ UN PROCESO DE FORMACIÓN A MONITORES VOLUNTARIOS QUE CONTRIBUYEN EN LA IMPLEMENTACIÓN DE LAS COLONIAS VACACIONALES, CON EL FIN DE BRINDAR HERRAMIENTAS DE LIDERAZGO Y MANEJO DE GRUPOS DE NIÑAS Y NIÑOS. 
SE DESARROLLÓ ACTIVIDADES LÚDICAS Y RECREATIVAS DENTRO DE LA EJECUCIÓN DE LAS COLONIAS VACACIONALES DE MANERA PRESENCIAL Y VIRTUAL, CON EL FIN DE ALCANZAR LA META PROPUESTA.</t>
  </si>
  <si>
    <t>COLONIAS VACACIONALES</t>
  </si>
  <si>
    <t>LOGRAR QUE 1000  NIÑOS Y NIÑAS SE BENEFICIEN CON LAS COLONIAS VACACIONALES CICLO COSTA Y SIERRA</t>
  </si>
  <si>
    <t>SISTEMA DE PARTICIPACIÓN CIUDADANA</t>
  </si>
  <si>
    <t>NÚMERO DE PERSONAS QUE PARTICIPEN EN ACTIVIDADES DEL SISTEMA METROPOLITANO DE PARTICIPACIÓN CIUDADANA</t>
  </si>
  <si>
    <t>EL CUMPLIMIENTO DE LA META ESTABLECIDA, FORTALECE AL SISTEMA METROPOLITANO DE PARTICIPACIÓN CIUDADANA Y CONTROL SOCIAL, LO QUE SE TRADUCE A QUE MÁS CIUDADANÍA FORMA PARTE ACTIVA EN LA TOMA DE DECISIONES DEL RECURSO PÚBLICO, COMO, POR EJEMPLO, EN LA EJECUCIÓN DE LAS ASAMBLEAS DE PRESUPUESTO PARTICIPATIVO.
CON LA IMPLEMENTACIÓN DE LAS ESCUELAS DE FORMACIÓN CIUDADANA Y LOS DIFERENTES MECANISMOS DE PARTICIPACIÓN CIUDADANA, SE FORTALECE Y FOMENTA LA PARTICIPACIÓN CIUDADANA EN LA PLANIFICACIÓN DE LA CIUDAD, GENERANDO ASÍ, ESPACIOS PARA LA CONSTRUCCIÓN COLECTIVA DE IDEAS PARA SU POSTERIOR INCORPORACIÓN, EN LOS PLANES, PROGRAMAS, PROYECTOS Y POLÍTICAS PÚBLICAS DEL DMQ.</t>
  </si>
  <si>
    <t>LOGRAR QUE 4.500 PERSONAS PARTICIPEN EN ACTIVIDADES DEL SISTEMA METROPOLITANO DE PARTICIPACIÓN CIUDADANA</t>
  </si>
  <si>
    <t>SE CUMPLIO CON  LA META DE 4.500 PERSONAS QUE PARTICIPARON ACTIVAMENTE EN LOS MECANISMOS DE PARTICIPACIÓN CIUDADANA Y CONTROL SOCIAL, TALES COMO, ASAMBLEAS CIUDADANAS, EN LA CUALES SE PRIORIZÓ 64 OBRAS Y 4 PROYECTOS SOCIALES  EN 9 ASAMBLEAS PARROQUIALES</t>
  </si>
  <si>
    <t>NÚMERO DE VOLUNTARIOS QUE PARTICIPEN EN LOS PROGRAMAS DE ORGANIZACIÓN SOCIAL Y PARTICIPACIÓN DE ACCIÓN DE VOLUNTARIADO</t>
  </si>
  <si>
    <t>LOGRAR QUE EL 50% DE LOS HABITANTES DEL DMQ SE INVOLUCREN ACTIVAMENTE EN LOS PROCESOS DE PARTICIPACIÓN Y FORMACIÓN CIUDADANA EN EL MARCO DE EQUIDAD E INCLUSIÓN SOCIAL.
INCREMENTAR EL ÍNDICE DE PARTICIPACIÓN CIUDADANA AL 2033
APOYAR Y TRABAJAR DESDE EL VOLUNTARIADO JUVENIL CON LAS ORGANIZACIONES SOCIALES Y CULTURALES DESDE LOS TERRITORIOS, IMPULSANDO EL DESARROLLO LOCAL MEDIANTE LA CORRESPONSABILIDAD Y PARTICIPACIÓN CIUDADANA.
CONSOLIDAR Y PROMOVER EL TRABAJO VOLUNTARIO CON LA FINALIDAD DE APORTAR A LA SALUD MENTAL DE LA JUVENTUD Y REFORZAR EL COMPROMISO DE RESPONSABILIDAD SOCIAL Y DE SER PARTE DE UN CAMBIO EN SU COMUNIDAD, GENERANDO EN ELLOS UN SENTIDO DE PERTENENCIA.</t>
  </si>
  <si>
    <t>LOGRAR QUE 190 VOLUNTARIOS PARTICIPEN EN LOS PROGRAMAS DE ORGANIZACIÓN SOCIAL Y PARTICIPACIÓN DE ACCIÓN DE VOLUNTARIADO</t>
  </si>
  <si>
    <t xml:space="preserve">SE CUMPLIÓ CON EL 100% DE LO PLANIFICADO. EL PROYECTO BUSCÓ PROMOVER EL VOLUNTARIADO CIUDADANO EN LAS 9 PARROQUIAS DE LA AZEA EN DISTINTOS CAMPOS DE ACCIÓN.
190 JÓVENES VOLUNTARIOS SE INVOLUCRARON EN LA IMPLEMENTACIÓN DE LAS COLONIAS VACACIONALES DEL DMQ, QUIENES, CON SU CONOCIMIENTO, IMPARTIERON DIVERSOS TALLERES, </t>
  </si>
  <si>
    <t>PROTECCIÓN INTEGRAL DE DERECHOS: IMPLEMENTAR LOS SISTEMAS DE PROTECCIÓN INTEGRAL DE LOS DERECHOS.   CONFORMAR CONSEJOS CANTONALES, JUNTAS CANTONALES Y REDES DE PROTECCIÓN DE LOS DERECHOS DE LOS  GRUPOS DE ATENCIÓN PRIORITARIA.  PARA ATENCIÓN EN ZONAS RURALES COORDINAR CON GOBIERNOS PROVINCIALES Y PARROQUIALES.</t>
  </si>
  <si>
    <t>NÚMERO DE ACCIONES SOBRE LAS PLANIFICADAS</t>
  </si>
  <si>
    <t>LAS ACCIONES RELACIONADAS CON SENSIBILIZACIÓN ATRAVIESAN LOS DIFERENTES GRUPOS DE EDAD Y LAS SITUACIONES DE VULNERABILIDAD EXISTENTES COMO POR EJEMPLO: TRABAJO INFANTIL, NIÑAS, NIÑOS Y ADOLESCENTES, MUJERES, POBLACIÓN AFRODESCENDIENTE, PERSONAS CON DISCAPACIDAD, POBLACIÓN ADULTA MAYOR, PUEBLO MONTUBIO, LGBTIQ+ ENTRE OTROS GRUPOS DE POBLACIÓN.
LAS ACTIVIDADES QUE SE REALIZAN EN TERRITORIO SON EJECUTADAS CON LA MISMA LÓGICA DE PRIORIZAR A LOS GRUPOS PRIORITARIOS ESTABLECIDOS EN LA CONSTITUCIÓN.
LA SECRETARÍA DE INCLUSIÓN SOCIAL HA DESARROLLADO 12 ACCIONES ALCANZANDO UN TOTAL DE 11.428 PERSONAS, MIENTRAS QUE LAS ADMINISTRACIONES ZONALES 156 ACCIONES ALCANZANDO UN TOTAL DE 21.996 PERSONAS, ARROJANDO UN TOTAL DE 33.424 PERSONAS ENTRE LA SIS Y AZ´S.</t>
  </si>
  <si>
    <t xml:space="preserve">SE HAN DESARROLLADO DIVERSAS ACTIVIDADES TENDIENTES A GENERAR UNA RE-SIGNIFICACIÓN DE LA INCLUSIÓN SOCIAL, CON BASE EN LAS POLÍTICAS QUE DESDE LO SOCIAL SE IMPLEMENTAN EN EL MUNICIPIO DE QUITO.
LAS ACTIVIDADES DESARROLLADAS CON LOS DIFERENTES GRUPOS DE POBLACIÓN CUMPLEN ADEMÁS UNA FUNCIÓN DUAL, PRIMERO POR PONER VISIBLE A LOS DIFERENTES GRUPOS SOCIALES Y SEGUNDO PORQUE AL HACERLO, SE DESPIERTA EN LA COMUNIDAD UN NIVEL DE CONSCIENCIA SOBRE EL EJERCICIO DE DERECHOS, Y LA PREOCUPACIÓN QUE EXISTE DESDE EL GOBIERNO LOCAL POR INCREMENTAR A MÁS CIUDADANOS DENTRO DE LOS SERVICIOS QUE EL SISTEMA DE PROTECCIÓN INTEGRAL CUENTA EN EL DMQ.
LAS ACCIONES, EVENTOS Y CONTENIDOS EDUCOMUNICACIONALES TAMBIÉN CONTRIBUYEN A FORTALECER UN CAMBIO DE ACTITUD EN LA CIUDADANÍA Y POSICIONA CONTENIDOS SOBRE DERECHOS Y EXIGIBILIDAD DE LOS MISMOS EN LOS DIFERENTES GRUPOS DE EDAD EN EL DMQ. </t>
  </si>
  <si>
    <t>LA ENTREGA DE ESTOS DISTINTIVOS ES UNA TAREA DE VINCULACIÓN TERRITORIAL CON LAS DIFERENTES EMPRESAS QUE MANIFIESTEN INTERÉS EN OBTENERLO, SE REALIZA UNA VERIFICACIÓN DE LOS CRITERIOS DE INCLUSIVOS OBLIGATORIOS COMO POR EJEMPLO: LA NORMATIVA NACIONAL Y LOCAL PARA SU FUNCIONAMIENTO, AFILIACIÓN DE TRABAJADORES AL SISTEMA DE SEGURIDAD SOCIAL, CUMPLIMIENTO DE LO QUE ESTABLECE EL CÓDIGO DEL TRABAJO Y ENTREGA DE FACTURAS AUTORIZADAS.
LOS DEMÁS CRITERIOS SON PROGRESIVOS Y LAS EMPRESAS LO IMPLEMENTAN PAULATINAMENTE, LOS SELLOS EN ALGÚN MOMENTO DEJARON DE SER ENTREGADOS POR CAMBIO DE IMAGEN INSTITUCIONAL EN EL DMQ.</t>
  </si>
  <si>
    <t>LOS SELLOS INCLUSIVOS SON UN DISTINTIVO QUE SE ENTREGA A PERSONAS NATURALES, ENTIDADES PÚBLICAS O PRIVADAS, POR SUS BUENAS PRÁCTICAS DE INCLUSIÓN Y RESPONSABILIDAD SOCIAL; PERMITE IDENTIFICAR A AQUELLAS EMPRESAS QUE CONTRIBUYEN POR MEDIO DEL CUMPLIMIENTO DE ALGUNOS REQUISITOS OBLIGADOS Y PROGRESIVOS, A QUE LOS DERECHOS CIUDADANOS SEAN EJERCITADOS.
LA ENTREGA DE ESTOS DISTINTIVOS PERMITEN QUE LA VIDA DE LAS PERSONAS SEA EQUITATIVA Y CON ACCESO SIN DISCRIMINACIÓN ALGUNA; ASÍ LAS PERSONAS CON DISCAPACIDAD, POBLACIÓN ADULTA MAYOR U OTRAS DENTRO DE LAS DIVERSIDADES SEXO GENÉRICAS NO SIENTAN DISCRIMINACIÓN  DE NINGÚN TIPO.</t>
  </si>
  <si>
    <t>PLANIFICAR, CONSTRUIR Y MANTENER LA INFRAESTRUCTURA FÍSICA Y LOS REQUERIMIENTOS DE SALUD Y EDUCACIÓN, ASÍ COMO LOS ESPACIOS PÚBLICOS DESTINADOS AL DESARROLLO SOCIAL, CULTURAL Y DEPORTIVO, DE ACUERDO A LA LEY</t>
  </si>
  <si>
    <t>NÚMERO DE PERSONAS PARTICIPANDO EN ACCIONES DE PROMOCIÓN Y SENSIBILIZACIÓN EN NUTRICIÓN Y ALIMENTACIÓN SALUDABLE POR CICLOS DE VIDA</t>
  </si>
  <si>
    <t>• PREVENCIÓN DE LA MALNUTRICIÓN EN MENORES DE 5 AÑOS, ESCOLARES Y ADOLECENTES DE LA POBLACIÓN DE RESPONSABILIDAD MUNICIPAL.
• FOMENTAR ESTILOS DE VIDAS SALUDABLES EN NIÑOS Y NIÑAS MENORES DE 5 AÑOS, ESCOLARES Y ADOLESCENTES Y  PROMOCIÓN DEL        ENVEJECIMIENTO SALUDABLE CON UN ABORDAJE INTEGRAL EN LA POBLACIÓN DE RESPONSABILIDAD MUNICIPAL.</t>
  </si>
  <si>
    <t>NÚMERO DE PERSONAS PARTICIPANDO EN ACCIONES DE INOCUIDAD ALIMENTARIA, PROMOCIÓN DE NUTRICIÓN Y ALIMENTACIÓN SALUDABLE POR CICLOS DE VIDA</t>
  </si>
  <si>
    <t>EL 65% DE LOS MANIPULADORES DE ALIMENTOS DE RESPONSABILIDAD MUNICIPAL CUMPLEN CON BUENAS PRÁCTICAS DE HIGIENE Y ADECUADA MANIPULACIÓN DE ALIMENTOS MEJORANDO LAS CONDICIONES DE VIDA DE LA POBLACIÓN.</t>
  </si>
  <si>
    <t>NÚMERO DE PERSONAS BENEFICIARIAS DE LAS ACCIONES DEL PLAN INTEGRAL DE PROMOCIÓN DE LA SALUD.</t>
  </si>
  <si>
    <t>FORTALECIENDO LAS CAPACIDADES DE LAS PERSONAS PARA LA TOMA DE DECISIONES ADECUADAS SOBRE SU PROPIA SALUD Y LA GENERACIÓN DE HÁBITOS ADECUADOS Y ESPACIOS SALUDABLES EN LA COMUNIDAD. 
PROMOCIÓN DE HABILIDADES PARA LA VIDA, DETECCIÓN Y MANEJO DE PERSONAS CON FACTORES DE RIESGO EN SALUD MENTAL Y DE DERECHOS Y RESPONSABILIDADES DE SALUD SEXUAL Y SALUD REPRODUCTIVA PARA LA PREVENCIÓN DE EMBARAZOS ADOLESCENTES.</t>
  </si>
  <si>
    <t>NÚMERO DE PERSONAS CONCIENTIZADAS EN CONVIVENCIA RESPONSABLE CON LA FAUNA URBANA EN EL DMQ.</t>
  </si>
  <si>
    <t>LA SECRETARIA DE SALUD EN COORDINACIÓN CON LAS ADMINISTRACIONES ZONALES CONCIENTIZÓ Y SENSIBILIZARON EN BASE A TALLERES A 44.251 PERSONAS EN CONVIVENCIA RESPONSABLE CON LA FAUNA URBANA EN EL DMQ.
SECRETARIA DE SALUD            25.000
QUITUMBE                                    1.750 
ELOY ALFARO                              1.750
LA DELICIA                                   1.750
LOS CHILLOS                                1.750
EUGENIO ESPEJO                         1.750
TUMBACO                                      1.750
CALDERÓN                                    1.750
CENTRO                                          1.750</t>
  </si>
  <si>
    <t>PROMOVER LA CONVIVENCIA RESPONSABLE Y EL ACCESO A LOS SERVICIOS DE SALUD VETERINARIA CON UN ALTO ÍNDICE DE CALIDAD EN LOS PUNTOS DE ATENCIÓN ANIMAL FIJOS Y MÓVILES GARANTIZANDO UNA MEJOR CONVIVENCIA RESPONSABLE CON LA FAUNA URBANA EN EL DMQ.</t>
  </si>
  <si>
    <t>VOLUNTARIADO "QUITO ACCIÓN"</t>
  </si>
  <si>
    <t>LOGRAR 13 ACCIONES DE SENSIBILIZACIÓN Y PROMOCIÓN EN DERECHOS DE GRUPOS DE ATENCIÓN PRIORITARIA EN SITUACIÓN DE VULNERABILIDAD Y/O RIESGO.</t>
  </si>
  <si>
    <t>LOGRAR QUE 6 ORGANIZACIONES PRIVADAS O PÚBLICAS MANTENGAN O INCREMENTEN PRÁCTICAS DE INCLUSIÓN SOCIAL</t>
  </si>
  <si>
    <t>NÚMERO DE ORGANIZACIONES PRIVADAS O PÚBLICAS QUE INCREMENTEN PRÁCTICAS DE INCLUSIÓN SOCIAL</t>
  </si>
  <si>
    <t>NÚMERO DE MUESTRAS DE ALIMENTOS SEAN RECOLECTADAS Y ENTREGADAS EN EL LABORATORIO DE ALIMENTOS</t>
  </si>
  <si>
    <t>LOGRAR QUE 300 PERSONAS (COMUNIDAD EDUCATIVA Y FAMILIAS) PARTICIPEN EN ACCIONES DE PROMOCIÓN Y SENSIBILIZACIÓN EN NUTRICIÓN Y ALIMENTACIÓN SALUDABLE POR CICLOS DE VIDA.</t>
  </si>
  <si>
    <t>LOGRAR QUE 2,401 PERSONAS PARTICIPEN EN ACCIONES DE INOCUIDAD ALIMENTARIA, PROMOCIÓN DE NUTRICIÓN Y ALIMENTACIÓN SALUDABLE POR CICLOS DE VIDA.</t>
  </si>
  <si>
    <t>LOGRAR1.363 MUESTRAS DE ALIMENTOS SEAN RECOLECTADAS Y ENTREGADAS EN EL LABORATORIO DE ALIMENTOS PARA ANÁLISIS MICROBIOLÓGICO</t>
  </si>
  <si>
    <t xml:space="preserve">SE LOGRÓ QUE 3,381 PERSONAS PARTICIPEN EN ACCIONES DE INOCUIDAD ALIMENTARIA, PROMOCIÓN DE NUTRICIÓN Y ALIMENTACIÓN SALUDABLE POR CICLOS DE VIDA, A TRAVÉS DE
 TALLERES EDUCATIVOS Y CONVERSATORIOS EN MODALIDAD VIRTUAL Y/O PRESENCIAL SOBRE LOS BENEFICIOS EN LA SALUD AL MANTENER UNA BUENA ALIMENTACIÓN EN LOS CUALES PARTICIPARON DE LA COMUNIDAD (POR CICLOS DE VIDA, FAMILIAS) </t>
  </si>
  <si>
    <t>SE HA LOGRADO QUE 286 PERSONAS (COMUNIDAD EDUCATIVA Y FAMILIAS) PARTICIPEN EN ACCIONES DE PROMOCIÓN Y SENSIBILIZACIÓN EN NUTRICIÓN Y ALIMENTACIÓN SALUDABLE POR CICLOS DE VIDA, ejecutada por UN profesional en nutrición A TRAVÉS DEL Desarrollo de taller de capacitación en Nutrición y Alimentación Saludable</t>
  </si>
  <si>
    <t>Se tomaron 875 muestras de alimentos recolectadas en Mercados Municipales y comerciantes autónomos regularizados de la zona Eloy Alfaro.</t>
  </si>
  <si>
    <t>PLAN INTEGRAL DE PROMOCIÓN DE LA SALUD</t>
  </si>
  <si>
    <t>LOGRAR QUE 404 PERSONAS SE BENEFICIEN DE LAS ACCIONES DEL PLAN INTEGRAL DE PROMOCIÓN DE LA SALUD, EN LOS COMPONENTES DE SALUD MENTAL, SALUD SEXUAL Y SALUD REPRODUCTIVA, MEDIANTE EL REFORZAMIENTO DE LA PARTICIPACIÓN COMUNITARIA.</t>
  </si>
  <si>
    <t>SE HA LOGRADO QUE 404 PERSONAS SE BENEFICIEN DE LAS ACCIONES DEL PLAN INTEGRAL DE PROMOCIÓN DE LA SALUD, EN LOS COMPONENTES DE SALUD MENTAL, SALUD SEXUAL Y SALUD REPRODUCTIVA, MEDIANTE EL REFORZAMIENTO DE :
Talleres de socialización y priorización de acciones en temas de promoción de la salud mental en territorio.
taller de ansiedad y la nueva realidad
acciones del plan integral de promoción de la salud, en los componentes de salud mental, salud sexual y salud
reproductiva
intervenciones de prevención y promoción de la salud mental y salud sexual y reproductiva con la comunidad</t>
  </si>
  <si>
    <t>CONCIENTIZAR A 1,750 PERSONAS EN CONVIVENCIA RESPONSABLE CON LA FAUNA URBANA EN EL DMQ</t>
  </si>
  <si>
    <t>Plan de Trabajo Alcalde Santiago Guarderas. Obj 1: Crear las condiciones a través de la implementación de políticas intersectoriales que permitan contar con un QUITO PARA PROSPERAR; y ser un distrito más equitativo, solidario, seguro, inteligente, democrático, ambientalmente sostenible, generador de empleo, promotor de emprendimientos, turismo y cultura, potenciando el conocimiento, capacidades y destrezas de la comunidad. / EJE ECONÓMICO</t>
  </si>
  <si>
    <t>Desarrollo económico local/Fortalecimiento de la competitividad/Gestión institucional eficiente/Productividad sostenible/Turismo sostenible</t>
  </si>
  <si>
    <t>Plan de Trabajo Alcalde Santiago Guarderas. Obj 2: Crear las condiciones a través de la implementación de políticas intersectoriales que permitan contar con un QUITO PARA COMPARTIR; y ser un distrito más equitativo, solidario, seguro, inteligente, democrático, ambientalmente sostenible, generador de empleo, promotor de emprendimientos, turismo y cultura, potenciando el conocimiento, capacidades y destrezas de la comunidad. / EJE SOCIAL</t>
  </si>
  <si>
    <t>Arte, cultura y patrimonio/Atención a grupos vulnerables/Fauna urbana/Fortalecimiento de la gobernanza democrática/Gestión de riesgos/Gestión integral del patrimonio cultural/Practicas saludables/Promoción de derechos/Protección de derechos/Quito sin miedo/Salud al día/Subsistema educativo municipal</t>
  </si>
  <si>
    <t>Plan de Trabajo Alcalde Santiago Guarderas. Obj 3: Crear las condiciones a través de la implementación de políticas intersectoriales que permitan contar con un QUITO PARA VIVIR; y ser un distrito más equitativo, solidario, seguro, inteligente, democrático, ambientalmente sostenible, generador de empleo, promotor de emprendimientos, turismo y cultura, potenciando el conocimiento, capacidades y destrezas de la comunidad. / EJE TERRITORIAL</t>
  </si>
  <si>
    <t>Agua potable/Calidad ambiental/Corresponsabilidad ciudadana/Fortalecimiento de la gobernanza democrática/Gestión institucional eficiente/Gestión integral de residuos/Mejoramiento del servicio de transporte comercial/Mejoramiento y mantenimiento del espacio público/Movilidad segura/Movilidad sostenible/Patrimonio natural/Plan de vivienda/Red quito conectado/Saneamiento/Sistema de transporte público eficiente/Uso y gestión del suelo</t>
  </si>
  <si>
    <t>Plan de Trabajo Alcalde Santiago Guarderas. Obj 4: Crear las condiciones a través de la implementación de políticas intersectoriales que permitan contar con un QUITO PARA SERVIR; y ser un distrito más equitativo, solidario, seguro, inteligente, democrático, ambientalmente sostenible, generador de empleo, promotor de emprendimientos, turismo y cultura, potenciando el conocimiento, capacidades y destrezas de la comunidad. / EJE DE GOBERNABILIDAD E INSTITUCIONALIDAD</t>
  </si>
  <si>
    <t>Desarrollo económico local/Fortalecimiento de la competitividad/Fortalecimiento de la gobernanza democrática/Fortalecimiento institucional/Gestión institucional eficiente/Trasversalización del enfoque de transparencia</t>
  </si>
  <si>
    <t>Fortalecimiento a parroquias rurales y comunas.
• Transferencia de USD $ 1.330.000 a los 33 GADs Parroquiales Rurales para el desarrollo parroquial y ordenamiento territorial.
Fortalecimiento del Sistema Metropolitano de Participación Ciudadana y Control Social.
• 313 personas de la comunidad fueron formadas en temas de Participación Ciudadana y Control Social, 606 Asambleas Barriales, 17 audiencias ciudadanas y 65 asambleas parroquiales de presupuestos participativos.
Control del cumplimiento de la normativa metropolitana en el DMQ.
• 13.348 operativos de realizados en las 9 administraciones zonales, sobre: uso indebido del espacio público, licenciamiento, publicidad y demás normativa metropolitana.
• 16.726 resoluciones en las que se sanciona administrativamente a quienes incumplen la normativa metropolitana sobre licenciamiento, espacio público, gestión de residuos y bomberos.
Planificación, procesos, transparencia y fortalecimiento del talento humano.
• Diseño del Plan Metropolitano de Desarrollo y Ordenamiento Territorial (PMDOT) 2021 – 2033 del DMQ - Instrumento de planificación territorial que guiará la gestión municipal los próximos 12 años.
• Simplificación de varios trámites municipales de gestión catastral, tributaria; registral, entre otros.
• Conformación del Consejo Consultivo de Gobierno Abierto 2021-2023.
• 19.693 servidores municipales capacitados, en modalidad presencial y virtual, en temas tales como: gestión de riesgos, técnicas y herramientas para trabajo comunitario, métodos estadísticos y econométricos, vulnerabilidad y riesgos de las construcciones, derechos humanos, prevención de violencia de género, entre otros.
Gestión administrativa – financiera.
• 100% del requerimiento funcional para la reingeniería del sistema, que permitirá mejorar la gestión tributaria y reclamos.
• Normativa técnica institucional para documentos electrónicos actualizada.
• Incremento del 1% de la satisfacción de los usuarios externos en balcones de servicio de las administraciones zonales.
49 Casas Somos Quito.
• 7.000 talleres artísticos, ocupacionales, de idiomas, culturales, de emprendimiento, inclusivos, deportivos, y de violencia de Genero.
• 223.000 beneficiados a través de talleres artísticos, ocupacionales, de idiomas, culturales, de emprendimiento, inclusivos, deportivos, y de violencia de Genero.</t>
  </si>
  <si>
    <t>Plan de Trabajo Alcalde Jorge Yunda. Obj: Crear las condiciones adecuadas para hacer de Quito, Distrito Metropolitano, una ciudad más humana, equitativa, solidaria, democrática, ordenada y promotora de emprendimientos, de trabajo y capital humano de calidad, preferente por los pobres y la sustentabilidad ambiental, con un modelo de vida, que nos provoque alegría vivirlo / AGENDA URGENTE DE QUITO</t>
  </si>
  <si>
    <t>Mejoramiento y mantenimiento del espacio público/Movilidad segura/Movilidad sostenible/Red quito conectado/Sistema de transporte público eficiente</t>
  </si>
  <si>
    <t>El porcentaje alcanzado en este objetivo se encuentra de acuerdo con los resultados ejecutados hasta septiembre del 2021; en función de que, en Sesión Extraordinaria No. 148 llevada a cabo el 2 y 3 de junio de 2021, el Concejo Metropolitano de Quito mediante Resolución No. C 043-2021, resolvió remover del cargo de Alcalde del Distrito Metropolitano de Quito al Doctor Jorge Yunda por haber incurrido en la causal prevista en el Artículo 333 literal g) del COOTAD.
Nota: El porcentaje alcanzado en este objetivo es considerablemente mayor al 100%, debido a que en la planificación de ejercicios anteriores, existió una subestimación de meta por parte de la EPMMOP; por lo que, se están tomando las medidad para corregir estos casos en el año 2022.</t>
  </si>
  <si>
    <t>Plan de Trabajo Alcalde Jorge Yunda. Obj: Consolidar mecanismos de participación ciudadana, para fortalecer la democracia/AGENDA POLÍTICA DE QUITO EMBLEMÁTICO</t>
  </si>
  <si>
    <t>Corresponsabilidad Ciudadana/Fortalecimiento de La Competitividad/Fortalecimiento de la Gobernanza Democrática/Fortalecimiento Institucional/Gestión Institucional Eficiente/Promoción de Derechos/Tranversalización del Enfoque De Transparencia/Uso y Gestión del Suelo/Vivienda Sostenible</t>
  </si>
  <si>
    <t>El porcentaje alcanzado en este objetivo se encuentra de acuerdo con los resultados ejecutados hasta septiembre del 2021; en función de que, en Sesión Extraordinaria No. 148 llevada a cabo el 2 y 3 de junio de 2021, el Concejo Metropolitano de Quito mediante Resolución No. C 043-2021, resolvió remover del cargo de Alcalde del Distrito Metropolitano de Quito al Doctor Jorge Yunda por haber incurrido en la causal prevista en el Artículo 333 literal g) del COOTAD.</t>
  </si>
  <si>
    <t>Plan de Trabajo Alcalde Jorge Yunda. Obj: Crear las condiciones adecuadas para hacer de Quito, Distrito Metropolitano, una ciudad más humana, equitativa, solidaria, democrática, ordenada y promotora de emprendimientos, de trabajo y capital humano de calidad, preferente por los pobres y la sustentabilidad ambiental, con un modelo de vida, que nos provoque alegría vivirlo / AGENDA DE TURISMO, DEL ARTE Y LA CULTURA DE QUITO, DISTRITO METROPOLITANO</t>
  </si>
  <si>
    <t>Arte, Cultura y Patrimonio/Gestión Integral del Patrimonio Cultural</t>
  </si>
  <si>
    <t>Plan de Trabajo Alcalde Jorge Yunda. Obj: Convertir al Distrito Metropolitano de Quito en destino Turístico / AGENDA DE TURISMO, DEL ARTE Y LA CULTURA DE QUITO, DISTRITO METROPOLITANO</t>
  </si>
  <si>
    <t>Desarrollo Económico Local/Gestión Institucional Eficiente/Gestión Integral del Patrimonio Cultural/Mejoramiento y Mantenimiento del Espacio Público/Turismo Sostenible</t>
  </si>
  <si>
    <t>Plan de Trabajo Alcalde Jorge Yunda. Obj: Crear las condiciones adecuadas para hacer de Quito, Distrito Metropolitano, una ciudad más humana, equitativa, solidaria, democrática, ordenada y promotora de emprendimientos, de trabajo y capital humano de calidad, preferente por los pobres y la sustentabilidad ambiental, con un modelo de vida, que nos provoque alegría vivirlo / AGENDA SOCIAL</t>
  </si>
  <si>
    <t>Atención A Grupos Vulnerables/Fauna Urbana/Gestión Institucional Eficiente/Promoción de Derechos/Protección de Derechos/Quito Sin Miedo/Salud al Día/Subsistema Educativo Municipal/Prácticas Saludables</t>
  </si>
  <si>
    <t>Plan de Trabajo Alcalde Jorge Yunda. Obj: Generar condiciones y oportunidades para incentivar inversiones productivas y fortalecer capacidades humanas que permitan alcanzar pleno empleo y el crecimiento del emprendimiento productivo / AGENDA ECONÓMICA PRODUCTIVA Y AMBIENTAL DEL DMQ</t>
  </si>
  <si>
    <t>Atención a Grupos Vulnerables/Desarrollo Económico Local/Fortalecimiento de la Competitividad/Gestión Institucional Eficiente/Productividad Sostenible</t>
  </si>
  <si>
    <t>Plan de Trabajo Alcalde Jorge Yunda. Obj: Consolidar un modelo de gestión ambiental que permita un desarrollo sostenible y la capacidad de continuar en el futuro / AGENDA ECONÓMICA PRODUCTIVA Y AMBIENTAL DEL DMQ</t>
  </si>
  <si>
    <t>Agua Potable/Calidad Ambiental/Corresponsabilidad Ciudadana/Gestión de Riesgos/Gestión Institucional Eficiente/Gestión Integral de Residuos/Patrimonio Natural/Saneamiento</t>
  </si>
  <si>
    <t>Capacitación para el emprendimiento, empleo y productividad.
• Generación de cultura exportadora, así como capacitación y asistencia técnica a empresas con productos de alto potencial exportador.
• 9.532 beneficiarios en desarrollo de capacidades técnicas y productivas entre UPAs, ciudadanos y actores de la EPS. 
Reactivación económica.
• USD 463.112 no reembolsables, entregados como capital semilla a 112 emprendimientos ganadores de las convocatorias “FONQUITO3000”.
Infraestructura física mejorada en mercados:
• 10 mercados intervenidos: Ciudadela Ibarra, la Hospitalaria, Plataforma Primero de Mayo, Central, Arenal, Las Cuadras, Arenas, San Francisco, Magdalena y Carapungo.
• 4.900 comerciantes capacitados en buenas prácticas para el manejo de alimentos, atención al cliente, bioseguridad, relaciones humanas, atención al cliente, ventas, contabilidad, tributación, seguridad y como ser anfitrión turístico.
Catastro de mercados y centros comerciales.
• 6.931 comerciantes de mercados.
• 5 centros comerciales populares.
Permisos Únicos de Comerciante Autónomo (PUCA) emitidos:
• 555 beneficiarios, entre comerciantes ambulantes y de transportación pública.</t>
  </si>
  <si>
    <t>Educación, Recreación y Deporte.
• El 92.53% del total de estudiantes en las nueve instituciones educativas municipales fueron promovidos directamente al año escolar 2021-2022.
• 2.995 estudiantes accedieron a diferentes ofertas educativas extraordinarias.
• 13 escenarios intervenidos en 7 ligas barriales y en 6 canchas de ecua vóley.
Arte y cultura.
• 319 eventos artísticos culturales puestos en escena en el espacio público físico y/o virtual. Los eventos fueron en relación a: días de celebración internacional, carnaval, colada morada, fiestas de fin Quito y fin de año, entre otros.
• 1.118.364 asistentes a las actividades culturales, educativas y de mediación comunitaria, realizadas por la Fundación Museos de la Ciudad y Fundación Nacional Teatro Sucre.
• 1.039.663 beneficiarios virtuales y presenciales en el Parque Cumandá.
Inclusión Social.
• 1.637 personas atendidas a través de los servicios de la Casa de la Inclusión.
• 1.326 niñas, niños y adolescentes en situación de trabajo infantil recibieron atención socio-educativa.
• 5.878 personas con experiencia de vida en calle y habitantes de calle recibieron atención emergente.
• 110 adultos mayores (en promedio mensual) en situación de mendicidad indigencia, abandono, pobreza y extrema pobreza recibieron: cuidado diario, atención fisioterapéutica, psicológica individual y grupal, terapia de ocupación y sensorial, entre otros.
• 7.502 personas atendidas en servicios interdisciplinarios por vivencias de violencia recibieron servicios del centro de apoyo integral tres manuelas, atención a través de la línea 1800 a tu lado, atención en la casa de la adolescente y en la casa de la mujer, entre otras gestiones realizadas.
• 300 ayudas económicas entregadas, a estudiantes de establecimientos municipales en situación de vulnerabilidad y/o riesgo.
• 36 becas de pregrado financiadas para estudiantes de grupos de atención prioritaria y/o riesgo.
• 136.169 atenciones en los Centros de Equidad y Justicia y las Juntas Metropolitanas de Protección de Derechos.
• 100% de cumplimiento a los procesos de observancia de política pública de los derechos colectivos de comunas y comunidades, y de inmunización a grupos de atención prioritaria.
Salud
Atenciones ambulatorias.
• 730.865 atenciones ambulatorias realizadas en las 3 Unidades Municipales de Salud.
Estrategia de contingencia COVID 19.
• 123 brigadas (móviles y fijas con los siguientes resultados: 135.383 atenciones.
• 11.837 seguimiento de casos positivos y rastreo de contactos.
• 26.323 contactos rastreados de pacientes covid-19 positivo.
• 40.689 pruebas para determinación de covid-19.
Nutrición.
• 13.965 atenciones de domiciliarias de tamizaje y de identificación de factores de riesgo de mal nutrición en menores de 5 años.
• 14.224 niños y niñas, adolescentes, adultos y adultos mayores y mujeres embarazadas, captados e intervenidos nutricionalmente.
Seguridad alimentaria.
• 38.511personas pertenecientes a la comunidad educativa municipal, mercados, comerciantes autónomos, fueron sensibilizados en alimentación saludable, nutrición, inocuidad alimentaria y bioseguridad.
Prevención de adicciones. 
• 22.305 beneficiarios, en 223 intervenciones, con la participación de 61 instituciones entre públicas y privadas participantes.
• 20.479 personas participaron en procesos preventivos y sensibilización.
Salud mental, sexual y reproductiva.
• 2.188 personas se beneficien de las acciones del plan integral de promoción de la salud, en los componentes de salud mental, salud sexual y salud reproductiva.
• 5379 adolescentes y capacitados mediante talleres y eventos sobre sexualidad, comunicación asertiva, autoestima y violencia de los cuales 60 fueron certificados como voceros juveniles en temáticas sobre salud sexual, reproductiva para la prevención del embarazo adolescente.
Bienestar Animal.
• 20.025 esterilizaciones de animales de compañía.
• 44.195 sensibilizados sobre corresponsabilidad en el bienestar de la Fauna Urbana.
Seguridad y Gobernabilidad
Control y disuasión.
• 2.225 operativos de control ejecutados en el espacio público, a través de la cooperación interinstitucional, lo que permitió la prevención, disuasión, vigilancia y control en los espacios públicos en horarios 24/7.
Gestión de riesgos.
• Construcción de 4 muros de estabilización en los barrios: Colmena Alta, Celaur Forestal y Santa Teresita del Valle.
• Relocalizar 382 familias asentadas en zonas de alto riesgo no mitigable dentro de los proyectos habitacionales gestionados por el MDMQ.
Operativos y atención a emergencias.
• 1.380 operativos de control de normas de bioseguridad y sitios generadores de inseguridad.
• 6.196 intervenciones en el Centro Histórico para la recuperación del espacio público y buena convivencia social.
• 57.234 emergencias, de las cuales: 14.234 emergencias telefónicas y 43.393 emergencias atendidas en campo. 
• 668 visitas y patrullajes en sitios de riesgo de desastres en los diferentes barrios de la ciudad.
Eventos y capacitación.
• 52 eventos de “Sensibilización para mitigar contagios de COVID 19” con la participación de 18.653 personas.
• 193 eventos sobre “Reducción de riesgos y desastres” con una participación de 935 niños y 142.527 personas.
• 3 campañas ejecutadas sobre prevención de desastres naturales, emergencias y de vinculación con la ciudadanía.
• 2.518 personas capacitadas en temas afines a la gestión de riesgos, primeros auxilios básicos, manejo de extintores y técnicas de evacuación.
Voluntariado Quito acción.
• 600 jóvenes voluntarios en las Colonias Vacacionales, quienes impartieron talleres de origami, danza, baile, dibujo, canto, etc. 
• 900 representantes juveniles con capacidades fortalecidas, en 60 talleres de liderazgo juvenil, salud mental, salud sexual y reproductiva, emprendimientos, diseño de proyectos sociales y mecanismo de presupuestos participativos. 
• 70 espacios públicos recuperados, con la participación de 700 ciudadanos, niños/as, adolescentes, dirigentes barriales y artistas.
COLONIAS VACACIONALES.
• 11.746 niños y niñas beneficiados, los cuales además participaron en actividades lúdicas y recreativas.</t>
  </si>
  <si>
    <t>Plan de Uso y Gestión del Suelo (PUGS) del DMQ.
• Elaborado y aprobado, el cual es el instrumento de planificación territorial que establece la normativa urbanística de aprovechamiento y gestión del suelo en el DMQ durante los próximos 12 años
Regularización de barrios. 
• 41 expedientes gestionados sobre asentamientos para la regularización, beneficiando así a 164 familias.
392 de títulos de dominio de asentamientos humanos de hecho y consolidados emitidos.
Presupuesto participativo.
• 357 obras de Infraestructuras (adoquinados, asfaltados, mejoramiento de aceras, bordillos, casas comunales), beneficiando a 267.812 personas.
• 36 proyectos sociales (Talleres de derechos humanos, prevención de violencia de género, escuelas deportivas, festivales infantiles de danza, etc.), beneficiando a 235.300 beneficiarios.
Infraestructura Comunitaria.
• 39 obras de apertura de calles, construcción de muros, graderíos, escalinatas, mejoramientos de parques.
• 17,92 kilómetros intervenidos en acceso a barrios.
Megamingas.
• 20 Megamingas para rasantero y compactación de vías, conformación y perfilado de cunetas, corte de césped y oda de vegetación, con la participación de 600 personas y con la colaboración de EPMMOP, EPMAPS, EMASEO. 
• 20.800 personas de barrios del DMQ fueron beneficiadas.
Agua potable.
• 22.95 km de nuevas redes en áreas urbana y rural del DMQ.
• 2.776 conexiones de agua potable, en áreas rural y urbana) del DMQ, instaladas.
Alcantarillado.
• 15.15 km de redes nuevas.
• 1.247 conexiones de alcantarillado, en áreas rural y urbana del DMQ, instaladas.
Protección y Conservación.
• 1.800 hectáreas en protección y conservación dentro del Sistema Cordillera Oriental, en la zona Eje Pichincha Atacazo y en los sistemas Pita y Mica Quito Sur, para garantizar el recurso hídrico. 
Conservación de bienes patrimoniales.
• 71 bienes muebles patrimoniales restaurados y conservados.
• 12 inmuebles de gestión social y local intervenidos en el Centro Histórico.
Ambiente
Control y regulación ambiental. 
• 1.039 permisos ambientales emitidos, correspondientes a: 911 certificados ambientales, 112 registros ambientales y 16 licencias ambientales.
• 203 inspecciones de seguimiento ambiental a entes regulados.
• 165 operativos de control ambiental y 1.328 seguimientos ambientales.
Recuperación de quebradas.
• Asesoría técnica en los Proyecto Waycu (quebrada El Tejar) y Proyecto La Josefina en Carcelén Bajo, que se ejecutan a través de la ciudadanía.
Huella de carbono.
• 400.000 toneladas de CO2 de la huella de carbono del DMQ, reducidas de forma acumulada desde el 2017 al 2021. 
Recolección y tratamiento de residuos.
• 752.200,22 toneladas de residuos sólidos recolectadas.
• 771.454,73 toneladas de residuos dispuestos en el relleno sanitario del Inga.
• 2.097 toneladas recolectadas de residuos reciclables. 
Cobertura vegetal.
• 76.665 árboles plantados para recuperación de la cobertura vegetal aplicando principios de restauración ecológica.
Buenas Prácticas Ambientales.
• 66 iniciativas en mercados, ferias y barrios implementadas en las Administraciones Zonales: Tumbaco, Valle de los Chillos, Eloy Alfaro, Quitumbe, Eugenio Espejo, Calderón, La Delicia, Manuela Sáenz, La Mariscal.
Movilidad.
• 100% en instalación de los equipos de pasillos y 100 % recepción del trenes que conforman la Primera Línea del Metro de Quito.
• 130.598.083 de pasajeros transportados en el sistema integrado de transporte municipal. 
• Mantenimiento de 884,64 km, correspondiente a 4.430 calles en todo el DMQ y se repararon más de 140.000 baches Se realizaron.
• 7.618 m3 de pavimento con mezcla asfáltica y 13.701 m2 de readoquinado vehicular.
• 5,06 Km de pavimentación de la av. Quitumbe y av. Pérez guerrero con una inversión de USD, 850.436.
• 1.522 juegos infantiles rehabilitados y mantenidos.
• 2.165.177 de plantas y árboles ornamentales en los viveros del dmq,  de los cuales 777.904 plantas y árboles fueron enviados a diversos espacios verdes existentes en el dmq, así como para pedidos ciudadanos en general.
Matriculación y control vehicular.
• 693.662, vehículos concurrieron a la revisión técnica vehicular de los cuales, 471.749 tuvieron una de condición de aprobados, condicionales y exonerados.
Nota: El porcentaje alcanzado en este objetivo es considerablemente mayor al 100%, debido a que en la planificación de ejercicios anteriores, existió una subestimación de meta por parte de la EPMMOP; por lo que, se están tomando las medidad para corregir estos casos en el año 2022.</t>
  </si>
  <si>
    <t>Cédula presupuestaria al 31-01-2021</t>
  </si>
  <si>
    <t>Actas de PP 2021-2022</t>
  </si>
  <si>
    <t>CONTINUACIÓN DEL EMPEDRADO , BARRIO SAN FRANCISCO DE CRUZ LOMA , PARROQUIA LLOA</t>
  </si>
  <si>
    <t>76-100</t>
  </si>
  <si>
    <t>FINALIZADO</t>
  </si>
  <si>
    <t>COTO-MQAZEA-01-2021</t>
  </si>
  <si>
    <t>RECONSTRUCCIÓN CASA COMUNAL, BARRIO URAUCO, PARROQUIA LLOA</t>
  </si>
  <si>
    <t>COTO-MQAZEA-03-2021</t>
  </si>
  <si>
    <t>CONSTRUCCIÓN DE CERRAMIENTO CON MALLA EN EL BORDE SUPERIOR DEL TALUD , BARRIO OSWALDO GUAYASAMÍN, PARROQUIA LLOA</t>
  </si>
  <si>
    <t>MCO-MDMQAZEA-02-2021</t>
  </si>
  <si>
    <t>MANTENIMIENTO Y PAVIMENTACIÓN DE LAS CANCHAS DEPORTIVAS Y ACERAS DEL PARQUE, BARRIO CDL. 4 DE DICIEMBRE, PARROQUIA CHILIBULO</t>
  </si>
  <si>
    <t>CONSTRUCCIÓN DE VISERA Y CERRAMIENTO DE LA CANCHA ALTERNA AL COMPLEJO, BARRIO CDL. LOS LIBERTADORES, PARROQUIA CHILIBULO</t>
  </si>
  <si>
    <t>COTO-MQAZEA-02-2021</t>
  </si>
  <si>
    <t>ADOQUINADO DEL PASAJE B- JUNTO AL BOSQUE DEL ISSFA., BARRIO VENCEDORES 2, PARROQUIA CHILIBULO</t>
  </si>
  <si>
    <t>REHABILITACIÓN DE ÁREA VERDE JUNTO AL UPC Y COLOCACIÓN DE JUEGOS INCLUSIVOS, BARRIO CDL. BATALLÓN CHIMBORAZO, PARROQUIA CHILIBULO</t>
  </si>
  <si>
    <t>RECONSTRUCCIÓN PARQUE CDL. YAGUACHI, BARRIO CDL. YAHUACHI, PARROQUIA CHILIBULO</t>
  </si>
  <si>
    <t>CERRAMIENTO Y VISERA EN CASA COMUNAL Y REPARACIÓN DE MURO DE CONTENCIÓN, BARRIO VENCEDORES 1 Y 2, PARROQUIA CHILIBULO</t>
  </si>
  <si>
    <t>REMODELACIÓN DE LA CASA BARRIAL, BARRIO SANTA ANA, PARROQUIA LA MAGDALENA</t>
  </si>
  <si>
    <t>ARREGLO Y MANTENIMIENTO DE LA CASA BARRIAL, BARRIO CDLA. ATAHUALPA SUR OCCIDENTAL, PARROQUIA LA MAGDALENA</t>
  </si>
  <si>
    <t>ARREGLO TOTAL DE LA VISERA DE LA PARADA DE LOS BUSES SAN JUAN PINTADO- CHILLOGALLO, BARRIO MAGDALENA CENTRAL, PARROQUIA LA MAGDALENA</t>
  </si>
  <si>
    <t>RECONSTRUCCIÓN DE LAS CANCHAS DE BÁSQUET, DE LA AV. TENIENTE HUGO ORTIZ, JUNTO A LA TRIBUNA DEL SUR, BARRIO CDLA. ATAHUALPA SUR ORIENTAL, PARROQUIA LA MAGDALENA</t>
  </si>
  <si>
    <t>CONSTRUCCIÓN DE UNA BANCA Y BATERÍAS SANITARIAS PARA LA CANCHA DEPORTIVA DE ECUAVOLEY., BARRIO MAGDALENA CENTRAL, PARROQUIA LA MAGDALENA</t>
  </si>
  <si>
    <t>ADECENTAMIENTO DEL PASAJE "JUAN MARQUÉZ" S8 E, DESDE JUAN MARQUÉZ HASTA LA CALLE PEDRO DE ALFARO, BARRIO VILLA FLORA, PARROQUIA LA MAGDALENA</t>
  </si>
  <si>
    <t>MCO-MDMQ-AZEA-01-2021</t>
  </si>
  <si>
    <t>RECONSTRUCCIÓN DE LA CASA BARRIAL E IMPLEMENTACIÓN DE JUEGOS INCLUSIVOS E INFANTILES, BARRIO CHIRIYACU ALTO, PARROQUIA FERROVIARIA</t>
  </si>
  <si>
    <t>ACTA DE DESESTIMIENTO</t>
  </si>
  <si>
    <t>ACTA DESESTIMIENTO FERROVIARIA</t>
  </si>
  <si>
    <t>REMODELACIÓN ESPECÍFICA EN LA SEDE SOCIAL DE LA LIGA DEPORTIVA BARRIAL VILLA FLORA, BARRIO VILLA FLORA, PARROQUIA LA MAGDALENA</t>
  </si>
  <si>
    <t>AMPLIACIÓN DEL SALÓN DE USO MÚLTIPLE, DE LA LIGA BARRIAL DIEGO OCAÑA, CALLE AV. JIPIJAPA Y MAXIMILIANO RODRÍGUEZ, BARRIO CDLA. ATAHUALPA SUR ORIENTAL, PARROQUIA LA MAGDALENA</t>
  </si>
  <si>
    <t>REMODELACIÓN DEL MIRADOR , BARRIO EL PEDESTAL , PARROQUIA FERROVIARIA</t>
  </si>
  <si>
    <t>MCO-MDMQAZEA-07-2021</t>
  </si>
  <si>
    <t>IMPLEMENTACIÓN DE JUEGOS INCLUSIVOS , BARRIO EL PEDESTAL , PARROQUIA FERROVIARIA</t>
  </si>
  <si>
    <t>AMPLIACIÓN DE CASA COMUNAL, BARRIO MIRADOR DE PUENGASÍ, PARROQUIA FERROVIARIA</t>
  </si>
  <si>
    <t>MANTENIMIENTO DE LA CASA BARRIAL DE LA FORESTAL Y SUS EXTERIORES, BARRIO FORESTAL ALTA, PARROQUIA FERROVIARIA</t>
  </si>
  <si>
    <t>RESTAURACIÓN DE LA CASA BARRIAL E IMPLEMENTACIÓN DE JUEGOS INFANTILES, BARRIO TARQUI, PARROQUIA FERROVIARIA</t>
  </si>
  <si>
    <t>ARREGLO DEL TRIÁNGULO DE LA CALLE ANDRIÁN NAVARRO Y CALLE PUNÁ, BARRIO FERROVIARIA MEDIA, PARROQUIA FERROVIARIA</t>
  </si>
  <si>
    <t xml:space="preserve">REPARACIÓN DE ACERAS Y BORDILLOS EN LA CALLE PALANDA, BARRIO JARAMILLO ARTEAGA, PARROQUIA CHIMBACALLE </t>
  </si>
  <si>
    <t xml:space="preserve">ARREGLO DE LA CASA BARRIAL, BARRIO PIO XII, PARROQUIA CHIMBACALLE </t>
  </si>
  <si>
    <t>MCO-MDMQAZEA-06-2021</t>
  </si>
  <si>
    <t xml:space="preserve">REPARACIÓN Y REPOSICIÓN DE JUEGOS INFANTILES , BARRIO CHIRIYACU CENTRAL, PARROQUIA CHIMBACALLE </t>
  </si>
  <si>
    <t>ARREGLO DEL MURO DE CONTENCIÓN DE LA CANCHA DEPORTIVA Y DESAGÜES, REMODELACIÓN Y ARREGLO DE LA BODEGA JUNTO A LA CANCHA DEPORTIVA, BARRIO PÉREZ PALLARES, PARROQUIA CHIMBACALLE</t>
  </si>
  <si>
    <t xml:space="preserve">READECUACIÓN DE LAS ESCALINATAS PEATONALES DE LA CALLE FIDEL LÓPEZ Y AV. ORIENTAL, QUE UNE EL TRÉBOL , BARRIO LULUNCOTO – FEDERICO PÁEZ, PARROQUIA CHIMBACALLE </t>
  </si>
  <si>
    <t>MCO-MDMQAZEA-04-2021</t>
  </si>
  <si>
    <t xml:space="preserve">ARREGLO DE LA CANCHA, BARRIO CIUDADELA MÉXICO , PARROQUIA CHIMBACALLE </t>
  </si>
  <si>
    <t>CONSTRUCCIÓN DE ESCALINATA, BARRIO MIRADOR DEL SUR DE SANTA BARBÁRA, PARROQUIA MENA</t>
  </si>
  <si>
    <t>CONSTRUCCIÓN CASA COMUNAL, BARRIO URBANIZACIÓN VENCEDORES PICHINCHA, PARROQUIA MENA</t>
  </si>
  <si>
    <t>CONSTRUCCIÓN BATERÍAS SANITARIAS, BARRIO SANTA BARBARA DE CHILLOGALLO 1, PARROQUIA MENA</t>
  </si>
  <si>
    <t>PAVIMENTACIÓN Y CONSTRUCCIÓN DE ACERAS EN LA UNIDAD EDUCATIVA JORGE ICAZA, BARRIO CDLA. TARQUI, PARROQUIA MENA</t>
  </si>
  <si>
    <t>CERRAMIENTO PARQUE GASPAR ESPARZA, BARRIO SECTOR 2, PARROQUIA SOLANDA</t>
  </si>
  <si>
    <t>CAMBIO DE TECHO DEL SALÓN DE USO MÚLTIPLE, BARRIO EL COMERCIO, PARROQUIA SOLANDA</t>
  </si>
  <si>
    <t>CONSTRUCCIÓN DE GRADERÍOS Y VISERA EN LA CANCHA DE ECUAVOLEY, BARRIO LA  ISLA 1, PARROQUIA SOLANDA</t>
  </si>
  <si>
    <t>READECUACIÓN DEL PARQUE OLMEDO DE CANCHAS , BARRIO SECTOR 2, PARROQUIA SOLANDA</t>
  </si>
  <si>
    <t>BATERÍAS SANITARIAS, TRIBUNA CON CUBIERTA EN EL PARQUE DE LA VIRGEN, BARRIO SECTOR 4, PARROQUIA SOLANDA</t>
  </si>
  <si>
    <t>RENOVACIÓN DE ADOQUINADO DE PASAJES, BARRIO GENERAL RUMIÑAHUI , PARROQUIA SOLANDA</t>
  </si>
  <si>
    <t>ARREGLO DEL PARQUE DE LA MANZANA (CANCHA Y BANCAS), BARRIO SECTOR 4, PARROQUIA SOLANDA</t>
  </si>
  <si>
    <t>ARREGLO DE ESPACIO PÚBLICO Y COLOCACIÓN DE JUEGOS, BARRIO TURUBAMBA ALTO , PARROQUIA SOLANDA</t>
  </si>
  <si>
    <t>ACTA DESESTIMIENTO SOLANDA</t>
  </si>
  <si>
    <t>REMODELACIÓN DEL PARQUE BOSTON, ASÍ COMO LA DOTACIÓN DE APARATOS PARA EJERCICIOS (SOLAMENTE LA INTERVENCIÓN DE LA CANCHA DE USO MÚLTIPLE), BARRIO SECTOR 1, PARROQUIA SOLANDA</t>
  </si>
  <si>
    <t>MCO-MDMQAZEA-08-2021</t>
  </si>
  <si>
    <t>GRADERIO Y VISERA DE LA CANCHA SINTÉTICA DE LA LIGA CHILLOGALLO, BARRIO SANTA RITA, PARROQUIA SOLANDA</t>
  </si>
  <si>
    <t>CONSTRUCCIÓN DE ACERA A COMPLETAR EN LA CALLE CASEDEROS Y JOSÉ PONTÓN , BARRIO LAS CUADRAS, PARROQUIA SOLANDA</t>
  </si>
  <si>
    <t>REPOSICIÓN Y REUBICACIÓN DE JUEGOS INFANTILES Y MÁQUINAS DE EJERCICIOS, BARRIO LAS CUADRAS, PARROQUIA SOLANDA</t>
  </si>
  <si>
    <t>CAMBIO DE LA CUBIERTA DE LA CASA BARRIAL, BARRIO TURUBAMBA ALTO, PARROQUIA SOLANDA</t>
  </si>
  <si>
    <t>ARREGLO INTEGRAL DE GRADAS CON PASAMANOS, BARRIO CONCEPCIÓN SUR, PARROQUIA ARGELIA</t>
  </si>
  <si>
    <t>CONSTRUCCIÓN DE ADOQUINADO Y BORDILLOS EN PASAJE S/N, UBICADO ENTRE LAS CALLES PIMAMPIRO Y LOS PRADOS, BARRIO HIERBA BUENA 2 Y ARGELIA MEDIA, PARROQUIA ARGELIA</t>
  </si>
  <si>
    <t>CONSTRUCCIÓN DE BORDILLOS Y ADOQUINADO DE LA CALLE QUISAPINCHA, ENTRE CALLE PUEBLO VIEJO Y PASAJE ALSHI, BARRIO ARGELIA BAJA CUARTA ETAPA , PARROQUIA ARGELIA</t>
  </si>
  <si>
    <t>CONSTRUCCIÓN DE BATERÍAS SANITARIAS, BARRIO LA GATAZO, PARROQUIA SAN BARTOLO</t>
  </si>
  <si>
    <t>RECONSTRUCCIÓN DE LA CANCHA, BARRIO FRENTE POPULAR, PARROQUIA SAN BARTOLO</t>
  </si>
  <si>
    <t>CONSTRUCCIÓN DE LA CANCHA DE USO MÚLTIPLE, BARRIO 14  DE ENERO, PARROQUIA SAN BARTOLO</t>
  </si>
  <si>
    <t>ADOQUINADO DEL PASAJE OE2I DESDE LA CALLE ANTONIO RODRIGUEZ HASTA LA IGLESIA , BARRIO EL CALZADO, PARROQUIA SAN BARTOLO</t>
  </si>
  <si>
    <t>INSTALACIÓN DE MALLAS Y JUEGOS INCLUSIVOS, BARRIO COOP. 6 DE AGOSTO, PARROQUIA SAN BARTOLO</t>
  </si>
  <si>
    <t>AMPLIACIÓN DE LA SEDE SOCIAL DE LA LIGA, BARRIO LIGA CLEMENTE BALLÉN, PARROQUIA SAN BARTOLO</t>
  </si>
  <si>
    <t>ADOQUINADO DEL PASAJE OE2L, BARRIO EL CALZADO, PARROQUIA SAN BARTOLO</t>
  </si>
  <si>
    <t>COLOCACIÓN DE JUEGOS INFANTILES EN EL PARQUE CENTRAL Y ARREGLO DE ESCALINATA, BARRIO CLEMENTE BALLÉN, PARROQUIA SAN BARTOLO</t>
  </si>
  <si>
    <t>NOTA: La información será proporcionada por la Secretaría General de Planificación</t>
  </si>
  <si>
    <t>Una vez que el legislativo aprobó el anteproyecto del presupuesto participativo se dio a conocer a la ciudadanía</t>
  </si>
  <si>
    <t>PONGA SI / NO</t>
  </si>
  <si>
    <t>A TRAVÉS DE QUÉ MEDIO:</t>
  </si>
  <si>
    <t>CONVOCATORIA PRIORIDADES DE GASTO</t>
  </si>
  <si>
    <t>LIBRO I.3 SISTEMA DE PARTICIPACION CIUDADANA</t>
  </si>
  <si>
    <t>Libro I.3 SISTEMA DE PARTICIPACION CIUDADANA - ORDENANZA DE PARTICIPACIÓN CIUDADANA</t>
  </si>
  <si>
    <t>Libro I.3 SISTEMA DE PARTICIPACION CIUDADANA - PARTICIPA CIUDADANIA ORDENANZA</t>
  </si>
  <si>
    <t>ORDENANZA DIFUNDIDA CIUDADANÍA</t>
  </si>
  <si>
    <t>ORDENANZA REGLAMENTOS PROCEDIMIENTO</t>
  </si>
  <si>
    <t>PERIODO PARTICIPACIÓN ORDENANZA</t>
  </si>
  <si>
    <t>Políticas públicas interculturales</t>
  </si>
  <si>
    <t>Políticas públicas generacionales</t>
  </si>
  <si>
    <t>Políticas públicas de discapacidades</t>
  </si>
  <si>
    <t>Los resultados presentados contribuye en los siguientes puntos de la Agenda Nacional para la Discapacidad.
Eje: Trabajo y empleo
Objetivo:
1. Fomentar la inclusión laboral de las Personas con Discapacidad.
Estrategias:
Impulsar la inclusión laboral de Personas con Discapacidad y sustitutos en el sector público y privado.
Eje: Educación y Formación para la vida 
Objetivo: 
Eje: Accesibilidad, Movilidad y Vivienda
Objetivo:2. Fomentar el transporte público inclusivo para Personas con Discapacidad
y movilidad reducida 
EJE: Sensibilización y Toma de Conciencia.
Objetivo: Sensibilizar a la ciudadanía sobre los derechos y potencialidades de las Personas con Discapacidad.
APORTE: La institucionalización de políticas favorables para las personas con discapacidad.</t>
  </si>
  <si>
    <t>Políticas públicas de género</t>
  </si>
  <si>
    <t>Los resultados presentados contribuye en los siguientes puntos de la Agenda Nacional para la Igualdad de Género: 
Objetivo 7: Incentivar una sociedad participativa con un Estado cercano al servicio de la ciudadanía.
Política 7.4 Institucionalizar una administración pública democrática, participativa, incluyente, intercultural y orientada hacia la ciudadanía,  basada en un servicio meritocrático
profesionalizado que se desempeñe en condiciones dignas.
Eje 1: Autonomía y cultura de paz
1.1 Una vida libre de violencia
Política 1.- Prevenir y erradicar toda forma de discriminación y violencia de género contra mujeres y personas LGBTI, optimizando la respuesta del Estado en la prevención, atención, sanción y restitución del derecho a una vida sin violencia.</t>
  </si>
  <si>
    <t>Políticas públicas de movilidad humana</t>
  </si>
  <si>
    <t>NOTA: Información proporcionada por la entidad. 
Una vez descrita la política implementada y resultados obtenidos, se debe coordinar y validar con la Secretaría de Inclusión Social sobre el aporte al resultado al cumplimiento de las agendas de igualdad.</t>
  </si>
  <si>
    <r>
      <t xml:space="preserve">
</t>
    </r>
    <r>
      <rPr>
        <u/>
        <sz val="10"/>
        <color indexed="8"/>
        <rFont val="Calibri Light"/>
        <family val="2"/>
      </rPr>
      <t>Código Orgánico de Planificación y Finanzas Pùblicas:</t>
    </r>
    <r>
      <rPr>
        <sz val="10"/>
        <color indexed="8"/>
        <rFont val="Calibri Light"/>
        <family val="2"/>
      </rPr>
      <t xml:space="preserve">
</t>
    </r>
    <r>
      <rPr>
        <i/>
        <sz val="10"/>
        <color indexed="8"/>
        <rFont val="Calibri Light"/>
        <family val="2"/>
      </rPr>
      <t>Art. 14.- Enfoques de igualdad.- En el ejercicio de la planificación y la política pública se establecerán espacios de coordinación, con el fin de incorporar los enfoques de género, étnico-culturales, generacionales, de discapacidad y movilidad. Asimismo, en la definición de las acciones públicas se incorporarán dichos enfoques para conseguir la reducción de brechas socio-económicas y la garantía de derechos.
Las propuestas de política formuladas por los Consejos Nacionales de la Igualdad se recogerán en agendas de coordinación intersectorial, que serán discutidas y consensuadas en los Consejos Sectoriales de Política para su inclusión en la política sectorial y posterior ejecución por parte de los ministerios de Estado y demás organismos ejecutores.</t>
    </r>
    <r>
      <rPr>
        <sz val="10"/>
        <color indexed="8"/>
        <rFont val="Calibri Light"/>
        <family val="2"/>
      </rPr>
      <t xml:space="preserve">
</t>
    </r>
    <r>
      <rPr>
        <u/>
        <sz val="10"/>
        <color indexed="8"/>
        <rFont val="Calibri Light"/>
        <family val="2"/>
      </rPr>
      <t>La Ordenanza Metropolitana 0494 del 18 de febrero 2014</t>
    </r>
    <r>
      <rPr>
        <sz val="10"/>
        <color indexed="8"/>
        <rFont val="Calibri Light"/>
        <family val="2"/>
      </rPr>
      <t xml:space="preserve"> - Ordenanza Sustitutiva referente a la organización y articulación de las acciones de Salud de Competencia del MDMQ:
</t>
    </r>
    <r>
      <rPr>
        <i/>
        <sz val="10"/>
        <color indexed="8"/>
        <rFont val="Calibri Light"/>
        <family val="2"/>
      </rPr>
      <t xml:space="preserve">Artículo 1. - Fines y objetivo.- La finalidad de esta ordenanza es contribuir, mediante acciones de promoción, prevención, prestación de servicios de salud y vilancia, al desarrollo de un territorio saludable  enel DMQ, como garantía para el ejercicio del derecho a la salud de sus habitantes. 
La presente ordenanza tiene como objeto nomra, organizar y articular las acciones que en lámbito de salud realice el MDMQ, en concordancia con lo determinado por la Constitución, leyes y demás nomas relacionadas vigentes. 
Artículo 7. - De la promoción y protección de la salud.- El MDMQ desarrollará políticas, programas y proyectos de salud en el DIstrito referentes a la promoción y protección de la salud, orientados a grarantizar el derecho a vivir en condiciones y ambientes saludables, el derecho a la ciudad, a un desarrollo y envejecimiento activo y saludable en los diferentes momentos del ciclo vital de sus habitantes. </t>
    </r>
    <r>
      <rPr>
        <sz val="10"/>
        <color indexed="8"/>
        <rFont val="Calibri Light"/>
        <family val="2"/>
      </rPr>
      <t xml:space="preserve">
</t>
    </r>
    <r>
      <rPr>
        <u/>
        <sz val="10"/>
        <color indexed="8"/>
        <rFont val="Calibri Light"/>
        <family val="2"/>
      </rPr>
      <t xml:space="preserve">PMDOT 2021-2033: 
</t>
    </r>
    <r>
      <rPr>
        <sz val="10"/>
        <color indexed="8"/>
        <rFont val="Calibri Light"/>
        <family val="2"/>
      </rPr>
      <t xml:space="preserve">Se implementó las políticas públicas para la igualdad en las siguientes secciones:   
2.2.2 Políticas Transversales en el PMDOT 2021-2033
2.2.2.1 Enfoque de Derechos: 
</t>
    </r>
    <r>
      <rPr>
        <i/>
        <sz val="10"/>
        <color indexed="8"/>
        <rFont val="Calibri Light"/>
        <family val="2"/>
      </rPr>
      <t>- Incluir los enfoques de derechos, género, intergeneracionalidad, interculturalidad, e inclusión, así como, las temáticas de discapacidad y movilidad humana; en todo proceso de planeación, ejecución, seguimiento y evaluación del PMDOT. Así como también, en la gestión de todas las dependencias del Municipio y empresas municipales; con la finalidad de que todas las acciones realizadas se centren en las personas que habitan en el DMQ como sujetos de derechos.</t>
    </r>
  </si>
  <si>
    <r>
      <t xml:space="preserve"> - Fomento de la nutrición de conocimientos transversales y combinación de expertis de servidores con mayor edad y con el aporte de ideas nuevas y creativas por los servidores mas jóvenes. Dentro de la institución se cuenta personal de edad de todas las edades.
- Las Unidades de Salud y sus unidades satélites ejecutan actividades de programas y proyectos de salud referentes a la prevención, promoción y protección de salud orientados a garantizar el derecho a vivir en condiciones y ambientes saludables,  mediante servicios integrales de atención por ciclo de vida de sus habitantes </t>
    </r>
    <r>
      <rPr>
        <sz val="10"/>
        <color theme="1" tint="0.14999847407452621"/>
        <rFont val="Calibri Light"/>
        <family val="2"/>
      </rPr>
      <t xml:space="preserve">con la implementación del plan integral de promoción de la salud.
 - A través de la Unidad Patronato San José se realizaron talleres intergeneracionales, así como atención psicológica, trabajo social y fisioterapia en modalidad presencial y virtual. Así también, se brindó atención a través de brigadas móviles para adultos mayores con dificultad para movilización o conexión a la virtualidad.
 - Implementación de la estrategia de  prevención del embarazo adolescente. </t>
    </r>
  </si>
  <si>
    <r>
      <rPr>
        <b/>
        <sz val="10"/>
        <color theme="1"/>
        <rFont val="Calibri Light"/>
        <family val="2"/>
      </rPr>
      <t xml:space="preserve">Los resultados presentados contribuyen a la Agenda Nacional para la Igualdad Intergeneracional: 
</t>
    </r>
    <r>
      <rPr>
        <sz val="10"/>
        <color theme="1"/>
        <rFont val="Calibri Light"/>
        <family val="2"/>
      </rPr>
      <t xml:space="preserve">
Propuesta de Política: Promover espacios públicos adecuados, incluyentes y de calidad para las personas adultas mayores.
Propuesta de Política: Reducir la malnutrición y promover las prácticas de vida saludable en las personas adultas mayores. 
Propuesta de política: Combatir la desnutrición y la malnutrición, y promover prácticas de
vida saludable en niñas y niños.
Propuesta de Política: Prevenir el embarazo adolescente, los factores de riesgo y las infecciones de transmisión sexual (en particular el VIH) mediante la promoción de los derechos sexuales y los derechos reproductivos.
</t>
    </r>
  </si>
  <si>
    <r>
      <rPr>
        <u/>
        <sz val="10"/>
        <color theme="1"/>
        <rFont val="Calibri Light"/>
        <family val="2"/>
      </rPr>
      <t xml:space="preserve">
Constitución de la República del Ecuador
</t>
    </r>
    <r>
      <rPr>
        <i/>
        <sz val="10"/>
        <color theme="1"/>
        <rFont val="Calibri Light"/>
        <family val="2"/>
      </rPr>
      <t>Art. 330.- Se garantizará la inserción y accesibilidad en igualdad de condiciones al trabajo remunerado de las personas con discapacidad. El Estado y los empleadores implementarán servicios sociales y de ayuda especial para facilitar su actividad. Se prohíbe disminuir la remuneración del trabajador con discapacidad por cualquier circunstancia relativa a su condición.</t>
    </r>
    <r>
      <rPr>
        <u/>
        <sz val="10"/>
        <color theme="1"/>
        <rFont val="Calibri Light"/>
        <family val="2"/>
      </rPr>
      <t xml:space="preserve">
Ley Orgánica del Servicio Público (LOSEP) 
</t>
    </r>
    <r>
      <rPr>
        <sz val="10"/>
        <color theme="1"/>
        <rFont val="Calibri Light"/>
        <family val="2"/>
      </rPr>
      <t xml:space="preserve">Capítulo 4. Del Subsistema de Selección de Personal
</t>
    </r>
    <r>
      <rPr>
        <i/>
        <sz val="10"/>
        <color theme="1"/>
        <rFont val="Calibri Light"/>
        <family val="2"/>
      </rPr>
      <t>Art. 63.- Del subsistema de selección de personal.- Es el conjunto de normas, políticas, métodos y procedimientos, tendientes a evaluar competitivamente la idoneidad de las y los aspirantes que reúnan los requerimientos establecidos para el puesto a ser ocupado, garantizando la equidad de género, la interculturalidad y la inclusión de las personas con discapacidad y grupos de atención prioritaria.</t>
    </r>
    <r>
      <rPr>
        <sz val="10"/>
        <color theme="1"/>
        <rFont val="Calibri Light"/>
        <family val="2"/>
      </rPr>
      <t xml:space="preserve">
</t>
    </r>
    <r>
      <rPr>
        <u/>
        <sz val="10"/>
        <rFont val="Calibri Light"/>
        <family val="2"/>
      </rPr>
      <t>En el PMDOT 2021 - 2033</t>
    </r>
    <r>
      <rPr>
        <sz val="10"/>
        <rFont val="Calibri Light"/>
        <family val="2"/>
      </rPr>
      <t xml:space="preserve">, se implementó las políticas públicas para la igualdad en las siguientes secciones:   
2.2.2 Políticas Transversales en el PMDOT 2021-2033
2.2.2.1 Enfoque de Derechos: 
</t>
    </r>
    <r>
      <rPr>
        <i/>
        <sz val="10"/>
        <rFont val="Calibri Light"/>
        <family val="2"/>
      </rPr>
      <t xml:space="preserve">- Incluir los enfoques de derechos, género, intergeneracionalidad, interculturalidad, e inclusión, así como, las temáticas de discapacidad y movilidad humana; en todo proceso de planeación, ejecución, seguimiento y evaluación del PMDOT. Así como también, en la gestión de todas las dependencias del Municipio y empresas municipales; con la finalidad de que todas las acciones realizadas se centren en las personas que habitan en el DMQ como sujetos de derechos.
- Reconocer e incluir en la gestión municipal a los grupos y personas que han sido históricamente discriminadas debido a su pertenencia étnica, orientación sexual, estética, identidad de género, creencia religiosa, ubicación geográfica, nacionalidad, discapacidad, situación socioeconómica; realizando los ajustes necesarios a la oferta municipal para garantizar el acceso a los bienes y servicios reconociendo las particularidades y especificidades de los distintos grupos sociales o personas.
</t>
    </r>
    <r>
      <rPr>
        <sz val="10"/>
        <rFont val="Calibri Light"/>
        <family val="2"/>
      </rPr>
      <t xml:space="preserve">2.8. Objetivo Estratégico 6: Por un Quito de bienestar y derechos. Asegurar una vida plena y justa, con igualdad de oportunidades; con acceso a salud, educación, cultura y seguridad.
2.8.1 Políticas Específicas del Objetivo Específico 6:
</t>
    </r>
    <r>
      <rPr>
        <i/>
        <sz val="10"/>
        <rFont val="Calibri Light"/>
        <family val="2"/>
      </rPr>
      <t xml:space="preserve">Sección Educación - Fortalecimiento de la atención psicopedagógica y tutorías hacia el mejoramiento continuo de los aprendizajes de los estudiantes con necesidades educativas especiales asociadas o no a la discapacidad y superdotación.
</t>
    </r>
    <r>
      <rPr>
        <u/>
        <sz val="10"/>
        <rFont val="Calibri Light"/>
        <family val="2"/>
      </rPr>
      <t>RESOLUCIÓN Nro. SM-2021-125 del 30 de junio de 2021</t>
    </r>
    <r>
      <rPr>
        <sz val="10"/>
        <rFont val="Calibri Light"/>
        <family val="2"/>
      </rPr>
      <t>, la Secretaría de Movilidad emite el instructivo para la implementacion del Plan de Restricción Vehicular "Hoy no circula":</t>
    </r>
    <r>
      <rPr>
        <i/>
        <sz val="10"/>
        <rFont val="Calibri Light"/>
        <family val="2"/>
      </rPr>
      <t xml:space="preserve">
Art. 12.- Excepciones . - En los horarios que se restringe la circulación dentro del área urbana del Distrito Metropolitano de Quito del artículo 15,
se exceptúan del plan “Hoy no Circula”, los vehículos automotores enlistados en el art. IV.2.72 del Código Municipal, y los siguientes vehículos y personas: [...] Personas con Discapacidad / adultos mayores y/o Personas con Enfermedades Catastróficas y/o Raras.
</t>
    </r>
    <r>
      <rPr>
        <u/>
        <sz val="10"/>
        <rFont val="Calibri Light"/>
        <family val="2"/>
      </rPr>
      <t xml:space="preserve">RESOLUCIÓN No. AQ 019-2021, </t>
    </r>
    <r>
      <rPr>
        <sz val="10"/>
        <rFont val="Calibri Light"/>
        <family val="2"/>
      </rPr>
      <t xml:space="preserve">de 27 de octubre de 2021 se expidió el Reglamento para la implementación del Restricción y Regularización de Circulación Vehicular "Pico y Placa"
</t>
    </r>
    <r>
      <rPr>
        <i/>
        <sz val="10"/>
        <rFont val="Calibri Light"/>
        <family val="2"/>
      </rPr>
      <t xml:space="preserve">Artículo 1.- Refórmese el artículo 10 de la Resolución No. AQ 019-2021, de 27 de octubre de 2021, por el siguiente texto:
Artículo 10.- Excepciones.- Se exceptúan del Plan de Restricción Vehicular “PICO Y PLACA” los vehículos automotores establecidos en el artículo 214C de la Ley Orgánica de Transporte Terrestre, Tránsito y Seguridad Vial, y en el artículo 2618 del Código Municipal para el Distrito Metropolitano de Quito vigente; y, son los siguientes: 
[...] c) De transporte de personas con discapacidades;
d) Conducidos por personas de la tercera edad;
</t>
    </r>
    <r>
      <rPr>
        <u/>
        <sz val="10"/>
        <rFont val="Calibri Light"/>
        <family val="2"/>
      </rPr>
      <t xml:space="preserve">RESOLUCIÓN No. AQ 006-2021, </t>
    </r>
    <r>
      <rPr>
        <sz val="10"/>
        <rFont val="Calibri Light"/>
        <family val="2"/>
      </rPr>
      <t>de 30 de septiembre de 2021</t>
    </r>
    <r>
      <rPr>
        <i/>
        <sz val="10"/>
        <rFont val="Calibri Light"/>
        <family val="2"/>
      </rPr>
      <t xml:space="preserve"> - </t>
    </r>
    <r>
      <rPr>
        <sz val="10"/>
        <rFont val="Calibri Light"/>
        <family val="2"/>
      </rPr>
      <t>Expedición de las Normas Éticas de Conducta en la Gestión Municipal</t>
    </r>
    <r>
      <rPr>
        <i/>
        <sz val="10"/>
        <rFont val="Calibri Light"/>
        <family val="2"/>
      </rPr>
      <t xml:space="preserve">
Artículo 5. - Principios Consitucionales. - La Constitución de la República del Ecuador consagra principios que fundamentan el correcto ejercicio de la administración pública, y en este sentido rigen el proceder de los servidores municipales: 
[...] 5. Equidad de Género, que permite brindar a las mujeres y a los hombres las mismas oportunidades, condiciones y forma de trato, sin dejar de lado sus particularidades y garantizando el acceso a los derechos que tienen como ciudadanos.
7.- Igualdad, entendido como el trato idéntico brindado por la municipalidad hacia todas las personas sin que medie ningún tipo de reparo por la etnia, sexo, clase social u otra circunstancia plausible de diferencia. [...]
Artículo 23.- No discriminación.- Las entidades municipales no discriminarán en sus cargos o en la prestación de los servicios a ningún ecuatoriano o extranjero por razones de etnia, género, estado civil, nacionalidad, edad, filiación política, religión, discapacidad, situación social, orientación sexual y otros criterios similares de conformidad con la Constitución y la ley.</t>
    </r>
  </si>
  <si>
    <r>
      <t xml:space="preserve"> - Creación de un ambiente laboral inclusivo, en donde todos tenemos derecho al trabajo. En las Direcciones que se encuentran dentro de los Procesos Agregadores de Valor se cuenta con el contingente importante y se puede evidenciar que no existen barreras para desarrollar un trabajo en equipo. 
- Se realizó el seguimiento a procesos administrativos y de gestión para empleabilidad de personas con discapacidad en instancias municipales.
 - En función del Art. 330 de la Constitución de la República,  se asegura el acceso de las personas con discapacidad a la comunicación e información, promoviendo el reconocimiento de sus derechos , el respeto a su dignidad y su debida valoración.
 - </t>
    </r>
    <r>
      <rPr>
        <sz val="10"/>
        <color theme="1" tint="0.14999847407452621"/>
        <rFont val="Calibri Light"/>
        <family val="2"/>
      </rPr>
      <t>Esta libertad de movilización durante los horarios "Hoy no circula" y "Pico y Placa" que estuvieron vigentes durante el año 2021, para que las personas con discapacidad puedan movilizarse, sin restricciones, a sus diferentes actividades, dentro del DMQ.
 - Suscripción de dos convenios de cooperación interinstitucional entre la Secretaría de Inclusión Social y la Fundación de apoyo y asistencia para personas con discapacidad y sus familias amor animal (AMA); y también con la Cruz Roja Ecuatoriana para desarrollar acciones, planes y programas de interés mutuo, promoción de derechos de los grupos de atención prioritaria GAP.
 - 116 estudiantes de instituciones educativas municipales beneficiados de la ayuda económica entregada por el DMQ, en los que se identificó una o más condiciones de vulnerabilidad como: Discapacidad Física, Intelectual, Auditiva y Psicosocial, Madre o Padre Adolescente, Enfermedad Catastrófica, Enfermedades Raras, Hijo/a de Migrante y Familia Monoparental.
-  335 personas sensibilizadas y capacitadas en temas de discapacidades, los cuales fueron dirigidos a personas con discapacidad, sus cuidadores, personas sin discapacidad de los proyectos de la UPMSJ, actores sociales y sociedad civil en general.</t>
    </r>
  </si>
  <si>
    <r>
      <rPr>
        <u/>
        <sz val="10"/>
        <color theme="1"/>
        <rFont val="Calibri Light"/>
        <family val="2"/>
      </rPr>
      <t xml:space="preserve">Código Orgánico de Planificación y Finanzas Pùblicas:
</t>
    </r>
    <r>
      <rPr>
        <i/>
        <sz val="10"/>
        <color theme="1"/>
        <rFont val="Calibri Light"/>
        <family val="2"/>
      </rPr>
      <t>Art. 14.- Enfoques de igualdad.- En el ejercicio de la planificación y la política pública se establecerán espacios de coordinación, con el fin de incorporar los enfoques de género, étnico-culturales, generacionales, de discapacidad y movilidad. Asimismo, en la definición de las acciones públicas se incorporarán dichos enfoques para conseguir la reducción de brechas socio-económicas y la garantía de derechos.
Las propuestas de política formuladas por los Consejos Nacionales de la Igualdad se recogerán en agendas de coordinación intersectorial, que serán discutidas y consensuadas en los Consejos Sectoriales de Política para su inclusión en la política sectorial y posterior ejecución por parte de los ministerios de Estado y demás organismos ejecutores.</t>
    </r>
    <r>
      <rPr>
        <u/>
        <sz val="10"/>
        <color theme="1"/>
        <rFont val="Calibri Light"/>
        <family val="2"/>
      </rPr>
      <t xml:space="preserve">
Ley Orgánica del Servicio Público (LOSEP): </t>
    </r>
    <r>
      <rPr>
        <sz val="10"/>
        <color theme="1"/>
        <rFont val="Calibri Light"/>
        <family val="2"/>
      </rPr>
      <t xml:space="preserve">
Capítulo 4. Del Subsistema de Selección de Personal
</t>
    </r>
    <r>
      <rPr>
        <i/>
        <sz val="10"/>
        <color theme="1"/>
        <rFont val="Calibri Light"/>
        <family val="2"/>
      </rPr>
      <t xml:space="preserve">Art. 63.- Del subsistema de selección de personal.- Es el conjunto de normas, políticas, métodos y procedimientos, tendientes a evaluar competitivamente la idoneidad de las y los aspirantes que reúnan los requerimientos establecidos para el puesto a ser ocupado, garantizando la equidad de género, la interculturalidad y la inclusión de las personas con discapacidad y grupos de atención prioritaria.
</t>
    </r>
    <r>
      <rPr>
        <sz val="10"/>
        <color theme="1"/>
        <rFont val="Calibri Light"/>
        <family val="2"/>
      </rPr>
      <t xml:space="preserve">
</t>
    </r>
    <r>
      <rPr>
        <u/>
        <sz val="10"/>
        <color theme="1"/>
        <rFont val="Calibri Light"/>
        <family val="2"/>
      </rPr>
      <t xml:space="preserve">PMDOT 2021-2033: </t>
    </r>
    <r>
      <rPr>
        <sz val="10"/>
        <color theme="1"/>
        <rFont val="Calibri Light"/>
        <family val="2"/>
      </rPr>
      <t xml:space="preserve">
2.2.2 Políticas Transversales en el PMDOT 2021-2033
2.2.2.1 Enfoque de Derechos: 
</t>
    </r>
    <r>
      <rPr>
        <i/>
        <sz val="10"/>
        <color theme="1"/>
        <rFont val="Calibri Light"/>
        <family val="2"/>
      </rPr>
      <t xml:space="preserve">- Incluir los enfoques de derechos, género, intergeneracionalidad, interculturalidad, e inclusión, así como, las temáticas de discapacidad y movilidad humana; en todo proceso de planeación, ejecución, seguimiento y evaluación del PMDOT. Así como también, en la gestión de todas las dependencias del Municipio y empresas municipales; con la finalidad de que todas las acciones realizadas se centren en las personas que habitan en el DMQ como sujetos de derechos.
</t>
    </r>
    <r>
      <rPr>
        <i/>
        <u/>
        <sz val="10"/>
        <color theme="1"/>
        <rFont val="Calibri Light"/>
        <family val="2"/>
      </rPr>
      <t xml:space="preserve">
</t>
    </r>
    <r>
      <rPr>
        <u/>
        <sz val="10"/>
        <color theme="1"/>
        <rFont val="Calibri Light"/>
        <family val="2"/>
      </rPr>
      <t>RESOLUCIÓN No. AQ 006-2021,</t>
    </r>
    <r>
      <rPr>
        <sz val="10"/>
        <color theme="1"/>
        <rFont val="Calibri Light"/>
        <family val="2"/>
      </rPr>
      <t xml:space="preserve"> del 30 de septiembre de 2021 - Expedición de las Normas Éticas de Conducta en la Gestión Municipal</t>
    </r>
    <r>
      <rPr>
        <i/>
        <sz val="10"/>
        <color theme="1"/>
        <rFont val="Calibri Light"/>
        <family val="2"/>
      </rPr>
      <t xml:space="preserve">
Artículo 5. - Principios Consitucionales. - La Constitución de la República del Ecuador consagra principios que fundamentan el correcto ejercicio de la administración pública, y en este sentido rigen el proceder de los servidores municipales: 
[...] 5. Equidad de Género, que permite brindar a las mujeres y a los hombres las mismas oportunidades, condiciones y forma de trato, sin dejar de lado sus particularidades y garantizando el acceso a los derechos que tienen como ciudadanos.
7.- Igualdad, entendido como el trato idéntico brindado por la municipalidad hacia todas las personas sin que medie ningún tipo de reparo por la etnia, sexo, clase social u otra circunstancia plausible de diferencia. [...]
Artículo 23.- No discriminación.- Las entidades municipales no discriminarán en sus cargos o en la prestación de los servicios a ningún ecuatoriano o extranjero por razones de etnia, género, estado civil, nacionalidad, edad, filiación política, religión, discapacidad, situación social, orientación sexual y otros criterios similares de conformidad con la Constitución y la ley.
</t>
    </r>
    <r>
      <rPr>
        <u/>
        <sz val="10"/>
        <color theme="1"/>
        <rFont val="Calibri Light"/>
        <family val="2"/>
      </rPr>
      <t>Estrategia "Bájale al acoso":</t>
    </r>
    <r>
      <rPr>
        <sz val="10"/>
        <color theme="1"/>
        <rFont val="Calibri Light"/>
        <family val="2"/>
      </rPr>
      <t xml:space="preserve">
Continuidad de funcionamiento de la Estratégia "Bájale al acoso", con el objetivo de prevenir, detectar y denunciar los actos de violencia de género en  unidades de transporte público del DMQ, paradas, estaciones y en la comunidad.</t>
    </r>
  </si>
  <si>
    <r>
      <t xml:space="preserve"> - Equidad de género entre el  personal que labora en el MDMQ y en el personal  que toma decisiones. </t>
    </r>
    <r>
      <rPr>
        <b/>
        <sz val="10"/>
        <rFont val="Calibri Light"/>
        <family val="2"/>
      </rPr>
      <t xml:space="preserve">
 - </t>
    </r>
    <r>
      <rPr>
        <sz val="10"/>
        <rFont val="Calibri Light"/>
        <family val="2"/>
      </rPr>
      <t xml:space="preserve">La agresión por acoso ha disminuido a raíz de la campaña "Bájale al acoso" que se realiza  en la empresa y en todas las unidades.
 - Se ha dado seguimiento a las denuncias que terminan en sanciones para los agresores. 
</t>
    </r>
    <r>
      <rPr>
        <sz val="10"/>
        <color rgb="FF00B050"/>
        <rFont val="Calibri Light"/>
        <family val="2"/>
      </rPr>
      <t xml:space="preserve">
 - </t>
    </r>
    <r>
      <rPr>
        <sz val="10"/>
        <rFont val="Calibri Light"/>
        <family val="2"/>
      </rPr>
      <t xml:space="preserve">Creación de la Red Violeta contra la Violencia de género entre organizaciones de la sociedad civil, Cooperación Internacional y entidades Públicas.
 - Implementación de la estrategia de prevención de la violencia basada en género.
 - Elaboración del proyecto “Corredores seguros para mujeres”.
 - Revisión y elaboración del informe para trámite del Proyecto de “Ordenanza que impulsa, promueve e incorpora la transversalización del enfoque de género en las políticas del Municipio del Distrito Metropolitano de Quito” en cumplimento de la Resolución Nro. 011-CIG-2021 de la Comisión de Igualdad, Género e Inclusión Social.
 - En el año 2021 fueron atendidas en acogimiento 129 personas, entre mujeres, adolescentes, niñas y niños, en los dos Centros: la Casa de la Mujer que acoge a mujeres víctimas de violencia basada en género y sus hijas e hijos menores de 12 años de edad; y la Casa de la Adolescente que acoge a adolescentes víctimas de violencia sexual y a sus hijas e hijos, brindándoles atención integral, asesoría legal y talleres de emprendimiento. </t>
    </r>
  </si>
  <si>
    <r>
      <rPr>
        <u/>
        <sz val="10"/>
        <rFont val="Calibri Light"/>
        <family val="2"/>
      </rPr>
      <t xml:space="preserve">LEY ORGÁNICA DE MOVILIDAD HUMANA: 
</t>
    </r>
    <r>
      <rPr>
        <sz val="10"/>
        <rFont val="Calibri Light"/>
        <family val="2"/>
      </rPr>
      <t xml:space="preserve">Sección I: Definición, Derechos y Obligaciones: 
</t>
    </r>
    <r>
      <rPr>
        <i/>
        <sz val="10"/>
        <rFont val="Calibri Light"/>
        <family val="2"/>
      </rPr>
      <t xml:space="preserve">Art. 48.- Derecho a la integración de niñas, niños y adolescentes.­ Las niñas, niños y adolescentes extranjeros o hijos de personas extranjeras que residan en el Ecuador tendrán derecho a que las instituciones públicas y privadas del Estado, dentro del ámbito de sus competencias y capacidades, aseguren un adecuado conocimiento de la cultura, tradiciones e historia del Ecuador a fin de garantizar la integración a la sociedad ecuatoriana y entendimiento recíproco.
</t>
    </r>
    <r>
      <rPr>
        <u/>
        <sz val="10"/>
        <rFont val="Calibri Light"/>
        <family val="2"/>
      </rPr>
      <t xml:space="preserve">PMDOT 2021-2033: 
</t>
    </r>
    <r>
      <rPr>
        <sz val="10"/>
        <rFont val="Calibri Light"/>
        <family val="2"/>
      </rPr>
      <t xml:space="preserve">2.2.2 Políticas Transversales en el PMDOT 2021-2033
2.2.2.1 Enfoque de Derechos: </t>
    </r>
    <r>
      <rPr>
        <u/>
        <sz val="10"/>
        <rFont val="Calibri Light"/>
        <family val="2"/>
      </rPr>
      <t xml:space="preserve">
</t>
    </r>
    <r>
      <rPr>
        <i/>
        <sz val="10"/>
        <rFont val="Calibri Light"/>
        <family val="2"/>
      </rPr>
      <t>- Incluir los enfoques de derechos, género, intergeneracionalidad, interculturalidad, e inclusión, así como, las temáticas de discapacidad y movilidad humana; en todo proceso de planeación, ejecución, seguimiento y evaluación del PMDOT. Así como también, en la gestión de todas las dependencias del Municipio y empresas municipales; con la finalidad de que todas las acciones realizadas se centren en las personas que habitan en el DMQ como sujetos de derechos.</t>
    </r>
    <r>
      <rPr>
        <u/>
        <sz val="10"/>
        <rFont val="Calibri Light"/>
        <family val="2"/>
      </rPr>
      <t xml:space="preserve">
RESOLUCIÓN No. AQ 006-2021 -</t>
    </r>
    <r>
      <rPr>
        <sz val="10"/>
        <rFont val="Calibri Light"/>
        <family val="2"/>
      </rPr>
      <t xml:space="preserve"> Expedición de las Normas Éticas de Conducta en la Gestión Municipal
</t>
    </r>
    <r>
      <rPr>
        <i/>
        <sz val="10"/>
        <rFont val="Calibri Light"/>
        <family val="2"/>
      </rPr>
      <t>Artículo 5. - Principios Consitucionales. - La Constitución de la República del Ecuador consagra principios que fundamentan el correcto ejercicio de la administración pública, y en este sentido rigen el proceder de los servidores municipales: 
[...] 5. Equidad de Género, que permite brindar a las mujeres y a los hombres las mismas oportunidades, condiciones y forma de trato, sin dejar de lado sus particularidades y garantizando el acceso a los derechos que tienen como ciudadanos.
7.- Igualdad, entendido como el trato idéntico brindado por la municipalidad hacia todas las personas sin que medie ningún tipo de reparo por la etnia, sexo, clase social u otra circunstancia plausible de diferencia. [...]</t>
    </r>
    <r>
      <rPr>
        <sz val="10"/>
        <rFont val="Calibri Light"/>
        <family val="2"/>
      </rPr>
      <t xml:space="preserve">
</t>
    </r>
    <r>
      <rPr>
        <i/>
        <sz val="10"/>
        <rFont val="Calibri Light"/>
        <family val="2"/>
      </rPr>
      <t>Artículo 23.- No discriminación.- Las entidades municipales no discriminarán en sus cargos o en la prestación de los servicios a ningún ecuatoriano o extranjero por razones de etnia, género, estado civil, nacionalidad, edad, filiación política, religión, discapacidad, situación social, orientación sexual y otros criterios similares de conformidad con la Constitución y la ley.</t>
    </r>
  </si>
  <si>
    <r>
      <t xml:space="preserve">Se ha trabajado de manera transversal en todos los proyectos de la Unidad Patronato Municipal San José brindando atención en servicios generales y especializados a personas en situación de movilidad humana en condiciones de vulnerabilidad: habitabilidad en calle, violencia de género e intrafamiliar, maltrato infantil, trabajo infantil y mendicidad de niñas, niños y adolescente, jóvenes en pobreza y extrema pobreza.
-Procedimiento de atención para niñas, niños, adolescentes y sus familias en contextos de movilidad humana en Ecuador.
</t>
    </r>
    <r>
      <rPr>
        <sz val="10"/>
        <color theme="1" tint="0.14999847407452621"/>
        <rFont val="Calibri Light"/>
        <family val="2"/>
      </rPr>
      <t xml:space="preserve">
- Se coordinó con OIM la atención en Unidad Móvil y Stand a la población en situación de movilidad humana en varios lugares de la ciudad. 
- Se realizó la Primera Reunión de la Mesa de Movilidad Humana.</t>
    </r>
  </si>
  <si>
    <r>
      <t xml:space="preserve">Los resultados presentandos contribuyen en el cumplimiento de la Agenda Nacional para la Igualdad de Movilidad Humana 2017 - 2021:
</t>
    </r>
    <r>
      <rPr>
        <u/>
        <sz val="10"/>
        <rFont val="Calibri Light"/>
        <family val="2"/>
      </rPr>
      <t>Sección 3.2.2 Personas extranjeras en Ecuador</t>
    </r>
    <r>
      <rPr>
        <sz val="10"/>
        <rFont val="Calibri Light"/>
        <family val="2"/>
      </rPr>
      <t xml:space="preserve">
</t>
    </r>
    <r>
      <rPr>
        <i/>
        <sz val="10"/>
        <rFont val="Calibri Light"/>
        <family val="2"/>
      </rPr>
      <t xml:space="preserve">Polìtica: </t>
    </r>
    <r>
      <rPr>
        <sz val="10"/>
        <rFont val="Calibri Light"/>
        <family val="2"/>
      </rPr>
      <t xml:space="preserve"> Propender a una inmigración segura, ordenada y regular.
</t>
    </r>
    <r>
      <rPr>
        <i/>
        <sz val="10"/>
        <rFont val="Calibri Light"/>
        <family val="2"/>
      </rPr>
      <t>Política:</t>
    </r>
    <r>
      <rPr>
        <sz val="10"/>
        <rFont val="Calibri Light"/>
        <family val="2"/>
      </rPr>
      <t xml:space="preserve"> Orientar sobre el acceso a la salud, educación, libertad de asociación y participación.
 - Acción: Propender a la inclusión de niños, niñas y adolescentes inmigrantes al sistema educativo ecuatoriano.
</t>
    </r>
    <r>
      <rPr>
        <u/>
        <sz val="10"/>
        <rFont val="Calibri Light"/>
        <family val="2"/>
      </rPr>
      <t>Sección: 3.2.3 Personas extranjeras en protección internacional</t>
    </r>
    <r>
      <rPr>
        <sz val="10"/>
        <rFont val="Calibri Light"/>
        <family val="2"/>
      </rPr>
      <t xml:space="preserve">
Política: Promover otros tipos de soluciones duraderas, como la integración local de las personas refugiadas y/o apátridas reconocidas por el Estado ecuatoriano.
</t>
    </r>
    <r>
      <rPr>
        <u/>
        <sz val="10"/>
        <rFont val="Calibri Light"/>
        <family val="2"/>
      </rPr>
      <t>Sección: 3.2.4 Personas víctimas de la trata de personas y el tráfico ilícito de migrantes</t>
    </r>
    <r>
      <rPr>
        <sz val="10"/>
        <rFont val="Calibri Light"/>
        <family val="2"/>
      </rPr>
      <t xml:space="preserve">
Política:  Gestionar la protección integral y reparación de derechos a las personas víctimas de trata de personas.
</t>
    </r>
    <r>
      <rPr>
        <i/>
        <u/>
        <sz val="10"/>
        <rFont val="Calibri Light"/>
        <family val="2"/>
      </rPr>
      <t>POLÍTICAS TRANSVERSALES EN MOVILIDAD HUMANA</t>
    </r>
    <r>
      <rPr>
        <sz val="10"/>
        <rFont val="Calibri Light"/>
        <family val="2"/>
      </rPr>
      <t xml:space="preserve">
Política: Desarrollar mecanismos de coordinación para transversalizar el enfoque de movilidad humana en las políticas, planes, programas, proyectos y servicios en los gobiernos autónomos descentralizados.
APORTE: La atención en las unidades educativas municipales, mediante las oferta educativa presencial y virtual,y la atención de servicios generales y especializados que se  ofertan a las personas de diversos lugares de procedencia, sin ninguna discriminación.</t>
    </r>
  </si>
  <si>
    <t>COMUNIDAD</t>
  </si>
  <si>
    <t>EJECUCIÓN DE TODAS LAS OBRAS DE PRESUPUESTOS PARTICIPATIVOS PLANIFICADAS PARA EL AÑO 2021</t>
  </si>
  <si>
    <t>MECANISMOS IMPLEMENTADOS.
PONGA SI O NO</t>
  </si>
  <si>
    <t>CUANTAS VECES CONVOCO LA ENTIDAD A:</t>
  </si>
  <si>
    <t>QUÉ ACTORES PARTICIPARON: (sectores, entidades, organizaciones, otros)</t>
  </si>
  <si>
    <t>ACTAS DE ASAMBLEAS DE PRESUPUESTOS PARTICIPATIVOS</t>
  </si>
  <si>
    <t>NOTA: Solo para Administraciones Zonales
Se debe coordinar con la Secretaría General de Coordinación Territorial y Participación Ciudadana</t>
  </si>
  <si>
    <t xml:space="preserve">Solo si contestó SI </t>
  </si>
  <si>
    <t xml:space="preserve">
El GAD planificó la gestión  del territorio con la participación de la Asamblea ciudadana SI / NO</t>
  </si>
  <si>
    <t>¿Qué actores o grupos ciudadanos están representados en las ASAMBLEA CIUDADANA LOCAL?
Puede seleccionar varios</t>
  </si>
  <si>
    <t>DESCRIBA LOS LOGROS Y DIFICULTADES EN LA ARTICULACIÓN CON LA ASAMBLEA, EN EL PRESENTE PERIÓDO:</t>
  </si>
  <si>
    <t>ASAMBLEA CIUDADANA LOCAL (definición extraída de la LOPC, art. 65)</t>
  </si>
  <si>
    <t>FALTA</t>
  </si>
  <si>
    <t>REPRESENTACIÓN TERRITORIAL
GRUPOS DE ATENCIÓN PRIORITARIA</t>
  </si>
  <si>
    <t xml:space="preserve"> </t>
  </si>
  <si>
    <t>LA DESIGNACIÓN DE LOS REPRESENTANTES ZONALES, HA LOGRADO GENERAL UN EMPODERAMIENTO IMPORTANTE EN TODOS LOS ESPACIOS DE PARTICIPACIÓN GENERADOS EN ESTE MARCO, COMO CONSECUENCIA LOS REPRESENTANTES HAN LOGRADO, GESTIONAR, ARTICULAR Y PLANIFICAR LAS ACTIVIDADES QUE PERMITAN ATENDER LAS NECESIDADES DE LOS SECTORES.</t>
  </si>
  <si>
    <t>NOTA:  Solo para Administraciones Zonales
Se debe coordinar con la Secretaría General de Coordinación Territorial y Participación Ciudadana</t>
  </si>
  <si>
    <t>NOTA: No registrar información de veedurías ciudadanas y observatorios ciudadanos, de ser el caso que existan este tipo de mecanismos, la Secretaría General de Planificación enviará oportunamente luego de coordinar con Quito Honesto.
La información referente a Defensorías comunitarias, Comités de usuarios de servicios y otros, son proporcionados por la entidad, en el caso de que se hayan generado.
Las Administraciones Zonales deben coordinar con la Secretaría General de Coordinación Territorial y Participación Ciudadana
El medio de verificación es 1 documento pdf por cada mecanismo</t>
  </si>
  <si>
    <t xml:space="preserve">2. La instancia de participación del territorio / GAD creó el equipo técnico mixto y paritario (ciudadanos y autoridades/técnicos del GAD) que se encargará de organizar y facilitar el proceso. </t>
  </si>
  <si>
    <t>3. El equipo técnico mixto y paritario (ciudadanos y autoridades/técnicos del GAD) conformó dos sucomisiones para la implementación del proceso: una liderada por el GAD y una liderada por la ciudadanía / Asamblea Ciudadana.</t>
  </si>
  <si>
    <t xml:space="preserve">1. La Comisión conformada por el Equipo técnico Mixto liderada por el GAD realizó  la evaluación de la gestión institucional.
</t>
  </si>
  <si>
    <t xml:space="preserve">2. La comisión liderada por el GAD  redactó el informe para la ciudadanía, en el cual respondió las demandas de la ciudadanía y mostró avances para disminuir brechas de desigualdad y otras dirigidas a grupos de atención prioritaria.
</t>
  </si>
  <si>
    <t>3. La comisión liderada por el GAD llenó el Formulario de Informe de Rendición de Cuentas establecido por el CPCCS.</t>
  </si>
  <si>
    <t>Detallar trabajo realizado por la entidad durante el llenado del formulario</t>
  </si>
  <si>
    <t>FormularioEntidad.pdf</t>
  </si>
  <si>
    <t xml:space="preserve">4. Tanto el informe de rendición de cuentas para el CPCCS  (formulario), como el informe de rendición de cuentas para la ciudadanía fueron aprobados por la autoridad del GAD. 
</t>
  </si>
  <si>
    <t>El informe de rendición de cuentas (formulario) es aprobado por la maxima autoridad de la entidad.
El informe narrativo es aprobado por la máxima autoridad del GAD (Alcalde)</t>
  </si>
  <si>
    <t>El medio de verificación es la aprobación del formulario de la entidad y la aprobación del informe narrativo del MDMQ.</t>
  </si>
  <si>
    <t>5. El GAD envió el informe de rendición de cuentas institucional a la Instancia de Participación y a la Asamblea Ciudadana.</t>
  </si>
  <si>
    <t>lista de días de anticipación: 
OPCIONES
1 día
2 días
3 días …. Hasta 8 días.</t>
  </si>
  <si>
    <t>Adjuntar documento con el recibido de la Instancia de Participación y de la Asamblea Ciudadana</t>
  </si>
  <si>
    <t>1. El GAD difundió el Informe de Rendición de Cuentas a través de qué medios.</t>
  </si>
  <si>
    <t xml:space="preserve">Se publica el Informe Narrativo de MDMQ y el Informe de Gestión 2020 de la entidad </t>
  </si>
  <si>
    <t>listado de opciones de medios: 
Pág.. Web, radio, prensa, tv, redes sociales, carteleras, impresos, otro</t>
  </si>
  <si>
    <t>2. El GAD invitó a la deliberación pública y evaluación ciudadana del informe de rendición de cuentas a los actores sociales del Mapeo de Actores que entregó la Asamblea Ciudadana.</t>
  </si>
  <si>
    <t>ADMINISTRACIÓN ZONAL  y SGCTYPC</t>
  </si>
  <si>
    <t>Listado de invitados</t>
  </si>
  <si>
    <t>3. La deliberación pública y evaluación ciudadana del informe institucional se realizó de forma presencial</t>
  </si>
  <si>
    <t>Describa cómo lo hizo</t>
  </si>
  <si>
    <t>Listado de participantes</t>
  </si>
  <si>
    <t>4. La Asamblea Ciudadana / ciudadanía contó con un tiempo de exposición en la Agenda de la deliberación pública y evaluación ciudadana del Informe de rendición de cuentas del GAD?</t>
  </si>
  <si>
    <t>lista desplegado:
0 -30 minutos
31 MINUTOS 1 HORA
1 hora - 2 horas
MÁS DE 2 HORAS</t>
  </si>
  <si>
    <t>Memoria de la Deliberación Pública y evaluación ciudadana de rendición de cuentas</t>
  </si>
  <si>
    <t>5. Una vez que  la Asamblea Ciudadana / Ciudadanía presentó sus opiniones, la máxima autoridad del GAD expuso su informe de rendición de cuentas</t>
  </si>
  <si>
    <t>6. En la deliberación pública de rendición de cuentas,  la máxima autoridad del GAD  respondió las demandas ciudadanas ?</t>
  </si>
  <si>
    <t xml:space="preserve">7. En la deliberación pública de rendición de cuentas se realizaron mesas de trabajo o comisiones para que los ciudadanos y ciudadanas debatan  y elaboren las recomendaciones para mejorar la gestión del GAD </t>
  </si>
  <si>
    <t>8. La Comisión liderada por la ciudadanía - recogió las sugerencias ciudadanas de cada mesa que se presentaron en Plenaria?</t>
  </si>
  <si>
    <t>9. Los representantes ciudadanos /  Asamblea ciudadana firmaron el acta en la que se recogió las sugerencias ciudadanas que se presentaron en la Plenaria.</t>
  </si>
  <si>
    <t>Acta firmada por los representantes ciudadanos</t>
  </si>
  <si>
    <t>1. El GAD  elaboró un Plan de trabajo para incorporar las sugerencias ciudadanas en su gestión.</t>
  </si>
  <si>
    <t>Adjunte el Plan de trabajo de las Sugerencias ciudadanas</t>
  </si>
  <si>
    <t>2. El GAD entregó el Plan de trabajo a la Asamblea Ciudadana, al Consejo de Planificación y a la Instancia de Participación para  su monitoreo.</t>
  </si>
  <si>
    <t xml:space="preserve">Lista DESPLEGABLE PARA SELECCIONAR VARIAS: 
la Asamblea Ciudadana, al Consejo de Planificación y a la Instancia de Participación
</t>
  </si>
  <si>
    <t>Documentos de recepción de los espacios en los que entregó el Plan.</t>
  </si>
  <si>
    <t>NOTA: La Secretaría General de Planificación proporcionará la información conforme se vayan cumpliendo las fases</t>
  </si>
  <si>
    <t>POR REALIZAR</t>
  </si>
  <si>
    <t>NOTA: Información proporcionada por la Secretaría General de Planificación, posterior a los eventos de deliberación pública.
Las entidades deben registrar los datos de las deliberaciones públicas en las que interviene.</t>
  </si>
  <si>
    <t>Descriptivo</t>
  </si>
  <si>
    <t>Acta de la deliberación pública firmada por los delegados de la Asamblea / ciudadanía  y del GAD.</t>
  </si>
  <si>
    <t>NOTA: Información proporcionada por la Secretaría General de Planificación, posterior a los eventos de deliberación pública.</t>
  </si>
  <si>
    <t>Porque no ayudan a las ligas deportivas barriales</t>
  </si>
  <si>
    <t xml:space="preserve">La Administración Zonal Eloy Alfaro ha brindado apoyo a las ligas barriales durante el 2021, mediante el uso de recursos destinados para mejoramiento de los barrios de la zona. Sin embargo, los recursos se destinan según las necesidades del territorio, por lo cual no se pueda atender a todas las ligas.  </t>
  </si>
  <si>
    <t>Informe de cumplimiento de sugerencias ciudadanas</t>
  </si>
  <si>
    <t>Por qué no se puede dar prioridad a obras viales con varios años enviando pedidos de obra</t>
  </si>
  <si>
    <t xml:space="preserve">El mecanismo para ejecución de obras de las Administraciones Zonales es Presupuestos Participativos, en los cuales la comunidad decide sobre las obras prioritarias para su parroquia. </t>
  </si>
  <si>
    <t xml:space="preserve">Que se cumpla con todas las obras que se pide cada barrio </t>
  </si>
  <si>
    <t xml:space="preserve">El mecanismo para ejecución de obras de las Administraciones Zonales es Presupuestos Participativos, en los cuales la comunidad decide sobre las obras prioritarias para su parroquia. 
La Administración sigue trabajando por atender las necesidades de nuestra zona. </t>
  </si>
  <si>
    <t>Que por q no se hace la entrega de las obras con la presencia del personal del municipio en la mayoría de obras realizadas gracias</t>
  </si>
  <si>
    <t xml:space="preserve">La entrega de obras se realiza con la Administradora Zonal según planificación con los dirigentes barriales. </t>
  </si>
  <si>
    <t>Que el taller de Gimnasia olímpica y Cheerleader tenga más implementos como colchonetas, Tatamis, cama elástica, barras, viga, etc para potenciar mejor las habilidades y dar un taller que no sea solo eso, sino una formación del Deportista integral.</t>
  </si>
  <si>
    <t>En las 9 Casas Somos, de la Administración Zonal Eloy Alfaro, se cuenta con más de 120 tatamis, 50 pubs, 10 colchonetas y se brinda el taller de Danza Aérea en Casa Somos Trole La Magdalena, Gimnasia Olímpica y Rítmica en Casa Somos Chiriyacu y Casa Somos Solanda. Se espera en el próximo ciclo contar con la demanda de la ciudadanía, en el resto de Casas Somos, para poder abrir estos talleres.</t>
  </si>
  <si>
    <t>Cómo se puede agilitar el proceso para el pedido de obras.e informar a nuestros vecinos.</t>
  </si>
  <si>
    <t xml:space="preserve">El procedimiento para Presupuestos Participativos tiene varias fases: ingreso de solicitudes, estudios de prefactibilidad, conformación de asamblea barrial, reuniones informativas y Asamblea parroquial de priorización. Desde la Administración se cumple con los plazos establecidos en el Instructivo enviado desde la Secretaría General de Coordinación Territorial y Participación Ciudadana. </t>
  </si>
  <si>
    <t>NOTA: Esta variable será completada para cumplimiento de la matriz de la entidad</t>
  </si>
  <si>
    <t>GASTOS ADMINISTRATIVOS</t>
  </si>
  <si>
    <t>REMUNERACION PERSONAL</t>
  </si>
  <si>
    <t>NOTA: Información proporcionada por la entidad, se reporta a nivel de PROGRAMA O PROYECTO</t>
  </si>
  <si>
    <t>NOTA: Información proporcionada por la Secretaría General de Planificación</t>
  </si>
  <si>
    <t>PROMOCIÓN DE DERECHOS DE GRUPOS DE ATENC</t>
  </si>
  <si>
    <t>SISTEMA INTEGRAL DE PROMOCIÓN DE LA SALU</t>
  </si>
  <si>
    <t>MANEJO DE FAUNA URBANA</t>
  </si>
  <si>
    <t>PREVENCIÓN SITUACIONAL Y CONVIVENCIA PAC</t>
  </si>
  <si>
    <t>TOTAL PRESUPUESTO ENTIDAD</t>
  </si>
  <si>
    <t>Ínfima Cuantía</t>
  </si>
  <si>
    <t>INFIMA CUANTIA</t>
  </si>
  <si>
    <t>Subasta Inversa Electrónica</t>
  </si>
  <si>
    <t>SUBASTA INVERSA ELECTRONICA</t>
  </si>
  <si>
    <t>Contratación Directa</t>
  </si>
  <si>
    <t>CONTRATACION DIRECTA</t>
  </si>
  <si>
    <t>Menor Cuantía</t>
  </si>
  <si>
    <t>MENOR CUANTIA</t>
  </si>
  <si>
    <t>Terminación Unilateral</t>
  </si>
  <si>
    <t>Régimen Especial</t>
  </si>
  <si>
    <t>REGIMEN ESPECIAL</t>
  </si>
  <si>
    <t>Catálogo Electrónico</t>
  </si>
  <si>
    <t>CATALOGO ELECTRONICO</t>
  </si>
  <si>
    <t>COTIZACION</t>
  </si>
  <si>
    <t>Contratación integral por precio fijo</t>
  </si>
  <si>
    <t>FERIA INCLUSIVA</t>
  </si>
  <si>
    <t>OTRAS</t>
  </si>
  <si>
    <t>Enajenaciones</t>
  </si>
  <si>
    <t>Donaciones recibidas</t>
  </si>
  <si>
    <t>Donaciones entregadas</t>
  </si>
  <si>
    <t>Expropiaciones</t>
  </si>
  <si>
    <t xml:space="preserve">OBSERVACIONES </t>
  </si>
  <si>
    <t>MEDIOS DE VERIFICACION</t>
  </si>
  <si>
    <t>DNAI-AI-0340-2016</t>
  </si>
  <si>
    <t>Personas adultas mayores
Niñas, niños y adolescentes
Jóvenes
Mujeres Embarazadas
Personas con discapacidad
Movilidad Humana
Personas privadas de libertad
Personas con enfermedades catastróficas
Personas usuarias y consumidoras
Personas en situación de riesgo
Víctimas de violencia doméstica y sexual
Maltrato infantil
Desastres naturales o antropogénicos</t>
  </si>
  <si>
    <t>NOTA: Seleccionar NO</t>
  </si>
  <si>
    <t>NOTA: Solo para Administraciones Zonales.
Se debe coordinar con la Secretaría General de Coordinación Territorial y Participación Ciudadana</t>
  </si>
  <si>
    <r>
      <rPr>
        <b/>
        <sz val="10"/>
        <rFont val="Calibri"/>
        <family val="2"/>
        <scheme val="minor"/>
      </rPr>
      <t>Describa los resultados alcanzados por el Sistema de Participación:</t>
    </r>
    <r>
      <rPr>
        <sz val="10"/>
        <rFont val="Calibri"/>
        <family val="2"/>
        <scheme val="minor"/>
      </rPr>
      <t xml:space="preserve"> Administración Zonal Eloy Alfaro La comunidad se interesó y participó en las actividades que se desarrollaron dentro de este programa, involucrándose activamente, participando de las capacitaciones y talleres.</t>
    </r>
  </si>
  <si>
    <t>IMPLEMENTACIÓN DE ALUMBRADO PEDRO CEVALLOS GUAYASAMÍN CHIMBACALLE (OBRA NO EJECUTADA EN EL 2020)</t>
  </si>
  <si>
    <t>NO EJECUTADA</t>
  </si>
  <si>
    <t>Se ejecutara en el 2022 por la empresa elecrica Quito en coordiinación con la AZEA</t>
  </si>
  <si>
    <t>POA_2022</t>
  </si>
  <si>
    <t>JUEGOS INFANTILES E ILUMINACIÓN EN EL PARQUE LINEAL DE LA CONCHA ACÚSTICA VILLA FLORA (OBRA NO EJECUTADA EN EL 2020)</t>
  </si>
  <si>
    <t>FINALIZADA</t>
  </si>
  <si>
    <t>MCO-MDMQAZEA-09-2021</t>
  </si>
  <si>
    <t>CONSTRUCCIÓN DE MURETE Y CERRAMIENTO DE MALLA EN EL PREDIO MUNICIPAL (UNO) SANTA BÁRBARA BAJA MENA (OBRA NO EJECUTADA EN EL 2020)</t>
  </si>
  <si>
    <t>MCO-MDMQAZEA-10-2021</t>
  </si>
  <si>
    <t>CONSTRUCCIÓN MURO DE CONTENCIÓN LA CLEMENCIA FERROVIARIA (OBRA NO EJECUTADA EN EL 2020)</t>
  </si>
  <si>
    <t>CONSTRUCCIÓN DE MURO DE CONTENCIÓN EN TALUD JUNTO A LA CASA BARRIAL LA UNIÓN CHILIBULO (OBRA NO EJECUTADA EN EL 2020)</t>
  </si>
  <si>
    <t>CONSTRUCCIÓN DE CASA COMUNAL LA DOLOROSA DEL VALLE SAN BARTOLO (OBRA NO EJECUTADA EN EL 2020)</t>
  </si>
  <si>
    <t>DOTACIÓN DE JUEGOS INFANTILES E ILUMINACIÓN LOS ARRAYANES SAN BARTOLO (OBRA NO EJECUTADA EN EL 2020)</t>
  </si>
  <si>
    <t>NOTA: Detallar las obras obras públicas que se encontraban en EJECUCION en el año 2020 y continuaron EJECUTANDOSE  en el año 2021.
NO incluir obras finalizadas en el año 2020 y que quedó pediente el pago o las actas de entrega.
NO incluir obras cuya ejecución inició en el año 2021.
El medio de verificación es 1 documento pdf por cada obra, para el caso de obras finalizadas el Acta Entrega provisional o definitiva, para obras en ejecución el contrato o informe de fiscalización.</t>
  </si>
  <si>
    <t>NOTA: La alineación de las metas con los objetivos del PMDOT y las competencias se enviará desde la Secretaría General de Planificación</t>
  </si>
  <si>
    <t>NOTA: La informacion la proporciona la entidad, los resultados por meta es de acuerdo a Mi Ciudad</t>
  </si>
  <si>
    <t>JOSE RAUL ARMENDARIZ SANTA MARÍA
0987753943
racommunicare@yahoo.com</t>
  </si>
  <si>
    <t>NOTA: Información proporcionada por la entidad.
la Secretaría General de Planificación proporciona el listado de sugerencias realizadas por la comunidad en la rendición de cuentas 2019 
El resultado de la implementación de la sugerencia en el año 2020 y el porcentaje de avances proporciona la entidad.
El medio de verificación es 1 documento pdf por cada sugerencia</t>
  </si>
  <si>
    <t>Prensa:</t>
  </si>
  <si>
    <t xml:space="preserve">Medios digitales: </t>
  </si>
  <si>
    <t>NOTA: Información proporcionada por la entidad.
El medio de verificación es 1 documento pdf por cada medio.</t>
  </si>
  <si>
    <t>NOTA: Información proporcionada por la entidad
El medio de verificación es 1 documento pdf por cada tipo de contratación</t>
  </si>
  <si>
    <t xml:space="preserve">NOTA: Información proporcionada por la entidad. 
Se debe detallar cada bien de acuerdo al TIPO.
El medio de verificación es 1 documento por cada bien, que verifique la donación, enajenación o expropiación, NO adjuntar todo el expediente </t>
  </si>
  <si>
    <t xml:space="preserve">NOTA: Información proporcionada por la entidad
Se registrán todos los informes que se encuentran abiertos de años anteriores y los recibidos en el año 2020.
Adjuntar 1 documento pdf por cada informe, mediante el cual se demuestre el cumplimiento a las recomendaciones </t>
  </si>
  <si>
    <r>
      <t>ASAMBLEAS PARROQUIALES DE PRESUPUESTOS PARTICIPATIVOS PARA PRIORIZAR LAS OBRAS - PROYECTOS SOCIALES INGRESADOS POR LA COMUNIDAD</t>
    </r>
    <r>
      <rPr>
        <sz val="9"/>
        <color rgb="FFFF0000"/>
        <rFont val="Calibri"/>
        <family val="2"/>
        <scheme val="minor"/>
      </rPr>
      <t xml:space="preserve"> FECHA</t>
    </r>
  </si>
  <si>
    <t>NOTA: Solo para Administraciones Zonales
Detallar todas las obras públicas y proyectos sociales del proyecto Presupuestos Participativos con la respectiva ejecución presupuestaria y avance programático
El medio de verificación es 1 documento pdf por cada obra/proyecto social, para el caso de obras finalizadas el Acta Entrega provisional o definitiva, para obras en ejecución el contrato o informe de fiscalización.</t>
  </si>
  <si>
    <t xml:space="preserve">El anteproyecto del presupuesto participativo se dio a conocer del 20 al 31 de octubre: </t>
  </si>
  <si>
    <r>
      <rPr>
        <b/>
        <sz val="10"/>
        <rFont val="Calibri Light"/>
        <family val="2"/>
      </rPr>
      <t xml:space="preserve">A que actores se le presentó: 
</t>
    </r>
    <r>
      <rPr>
        <sz val="10"/>
        <rFont val="Calibri Light"/>
        <family val="2"/>
      </rPr>
      <t>Asamblea Ciudadana
Instancia de Participación Ciudadana
/ Asamblea del Sistema de Participación</t>
    </r>
  </si>
  <si>
    <t xml:space="preserve">Asamblea del Sistema de Participación </t>
  </si>
  <si>
    <t>NOTA: Solo para Administraciones Zonales</t>
  </si>
  <si>
    <r>
      <rPr>
        <u/>
        <sz val="10"/>
        <color rgb="FF000000"/>
        <rFont val="Calibri Light"/>
        <family val="2"/>
      </rPr>
      <t xml:space="preserve">Ley Orgánica del Servicio Público (LOSEP)
</t>
    </r>
    <r>
      <rPr>
        <sz val="10"/>
        <color rgb="FF000000"/>
        <rFont val="Calibri Light"/>
        <family val="2"/>
      </rPr>
      <t xml:space="preserve">Capítulo 4. Del Subsistema de Selección de Personal
</t>
    </r>
    <r>
      <rPr>
        <i/>
        <sz val="10"/>
        <color rgb="FF000000"/>
        <rFont val="Calibri Light"/>
        <family val="2"/>
      </rPr>
      <t>Art. 63.- Del subsistema de selección de personal.- Es el conjunto de normas, políticas, métodos y procedimientos, tendientes a evaluar competitivamente la idoneidad de las y los aspirantes que reúnan los requerimientos establecidos para el puesto a ser ocupado, garantizando la equidad de género, la interculturalidad y la inclusión de las personas con discapacidad y grupos de atención prioritaria.</t>
    </r>
    <r>
      <rPr>
        <u/>
        <sz val="10"/>
        <color rgb="FF000000"/>
        <rFont val="Calibri Light"/>
        <family val="2"/>
      </rPr>
      <t xml:space="preserve">
DECRETO PRESIDENCIAL NRO. 60 DEL 28 DE SEPTIEMBRE DE 2009:
</t>
    </r>
    <r>
      <rPr>
        <i/>
        <sz val="10"/>
        <color rgb="FF000000"/>
        <rFont val="Calibri Light"/>
        <family val="2"/>
      </rPr>
      <t>Artículo 3.- Adóptese una política laboral de acciones afirmativas para sectores sociales históricamente discriminados, con el fin de generar oportunidades de trabajo sin discriminación racial a todos los ciudadanos. En todas las instancias del Estado se procurará el acceso laboral de afroecuatorianos e indígenas y monutubios en un porcentaje no menor a la proporción de su población. conforme lo establece la Constitución de la República del Ecuador.</t>
    </r>
    <r>
      <rPr>
        <sz val="10"/>
        <color rgb="FF000000"/>
        <rFont val="Calibri Light"/>
        <family val="2"/>
      </rPr>
      <t xml:space="preserve">
</t>
    </r>
    <r>
      <rPr>
        <u/>
        <sz val="10"/>
        <color rgb="FF000000"/>
        <rFont val="Calibri Light"/>
        <family val="2"/>
      </rPr>
      <t xml:space="preserve">PMDOT 2021-2033: 
</t>
    </r>
    <r>
      <rPr>
        <sz val="10"/>
        <color rgb="FF000000"/>
        <rFont val="Calibri Light"/>
        <family val="2"/>
      </rPr>
      <t xml:space="preserve">Se implementó las políticas públicas para la igualdad en las siguientes secciones:   
</t>
    </r>
    <r>
      <rPr>
        <i/>
        <sz val="10"/>
        <color rgb="FF000000"/>
        <rFont val="Calibri Light"/>
        <family val="2"/>
      </rPr>
      <t>2.2.2 Políticas Transversales en el PMDOT 2021-2033</t>
    </r>
    <r>
      <rPr>
        <sz val="10"/>
        <color rgb="FF000000"/>
        <rFont val="Calibri Light"/>
        <family val="2"/>
      </rPr>
      <t xml:space="preserve">
2.2.2.1 Enfoque de Derechos: 
-</t>
    </r>
    <r>
      <rPr>
        <i/>
        <sz val="10"/>
        <color rgb="FF000000"/>
        <rFont val="Calibri Light"/>
        <family val="2"/>
      </rPr>
      <t xml:space="preserve"> Incluir los enfoques de derechos, género, intergeneracionalidad, interculturalidad, e inclusión, así como, las temáticas de discapacidad y movilidad humana; en todo proceso de planeación, ejecución, seguimiento y evaluación del PMDOT. Así como también, en la gestión de todas las dependencias del Municipio y empresas municipales; con la finalidad de que todas las acciones realizadas se centren en las personas que habitan en el DMQ como sujetos de derechos.
</t>
    </r>
    <r>
      <rPr>
        <sz val="10"/>
        <color rgb="FF000000"/>
        <rFont val="Calibri Light"/>
        <family val="2"/>
      </rPr>
      <t xml:space="preserve">2.3 Objetivo Estratégico 1:  Por un Quito con todos y todas. Ejercer una Gobernabilidad y Gobernanza de proximidad, responsable, transparente y ágil.
2.3.1 Política Específica del Objetivo Estratégico 1
</t>
    </r>
    <r>
      <rPr>
        <i/>
        <sz val="10"/>
        <color rgb="FF000000"/>
        <rFont val="Calibri Light"/>
        <family val="2"/>
      </rPr>
      <t xml:space="preserve">-  Fomentar la planificación inclusiva que convoque a los diferentes actores del DMQ hacia la construcción de un territorio intercultural, equitativo e inteligente.
</t>
    </r>
    <r>
      <rPr>
        <sz val="10"/>
        <color rgb="FF000000"/>
        <rFont val="Calibri Light"/>
        <family val="2"/>
      </rPr>
      <t xml:space="preserve">2.8. Objetivo Estratégico 6: Por un Quito de bienestar y derechos. Asegurar una vida plena y justa, con igualdad de oportunidades; con acceso a salud, educación, cultura y seguridad.
2.8.1 Políticas Específicas del Objetivo Específico 6:
</t>
    </r>
    <r>
      <rPr>
        <i/>
        <sz val="10"/>
        <color rgb="FF000000"/>
        <rFont val="Calibri Light"/>
        <family val="2"/>
      </rPr>
      <t>Sección Educación:  - Mejoramiento continuo de la calidad de la oferta educativa municipal en los diferentes niveles y modalidades con un modelo educativo innovador, incorporando la educación intercultural y etnoeducación.</t>
    </r>
    <r>
      <rPr>
        <sz val="10"/>
        <color rgb="FF000000"/>
        <rFont val="Calibri Light"/>
        <family val="2"/>
      </rPr>
      <t xml:space="preserve">
</t>
    </r>
    <r>
      <rPr>
        <u/>
        <sz val="10"/>
        <color rgb="FF000000"/>
        <rFont val="Calibri Light"/>
        <family val="2"/>
      </rPr>
      <t xml:space="preserve">RESOLUCIÓN No. AQ 006-2021, de 30 de septiembre de 2021 -  Expedición de las Normas Éticas de Conducta en la Gestión Municipal
</t>
    </r>
    <r>
      <rPr>
        <i/>
        <sz val="10"/>
        <color rgb="FF000000"/>
        <rFont val="Calibri Light"/>
        <family val="2"/>
      </rPr>
      <t>Artículo 5. - Principios Consitucionales. - La Constitución de la República del Ecuador consagra principios que fundamentan el correcto ejercicio de la administración pública, y en este sentido rigen el proceder de los servidores municipales: 
[...] 5. Equidad de Género, que permite brindar a las mujeres y a los hombres las mismas oportunidades, condiciones y forma de trato, sin dejar de lado sus particularidades y garantizando el acceso a los derechos que tienen como ciudadanos.
7.- Igualdad, entendido como el trato idéntico brindado por la municipalidad hacia todas las personas sin que medie ningún tipo de reparo por la etnia, sexo, clase social u otra circunstancia plausible de diferencia. [...]
Artículo 23.- No discriminación.- Las entidades municipales no discriminarán en sus cargos o en la prestación de los servicios a ningún ecuatoriano o extranjero por razones de etnia, género, estado civil, nacionalidad, edad, filiación política, religión, discapacidad, situación social, orientación sexual y otros criterios similares de conformidad con la Constitución y la ley.</t>
    </r>
  </si>
  <si>
    <r>
      <t xml:space="preserve"> - Un alto porcentaje de afro ecuatorianos, indígenas y montubios forman parte del personal que labora en el MDMQ
 - </t>
    </r>
    <r>
      <rPr>
        <sz val="10"/>
        <color theme="1" tint="0.14999847407452621"/>
        <rFont val="Calibri Light"/>
        <family val="2"/>
      </rPr>
      <t>Los proyectos de Vivienda desarrollados por la EPMHV tienen un porcentaje de beneficiarios pertenecientes al pueblo Afroecuatoriano mayor al estipulado en la normativa (3% según el último censo).</t>
    </r>
    <r>
      <rPr>
        <sz val="10"/>
        <color rgb="FF000000"/>
        <rFont val="Calibri Light"/>
        <family val="2"/>
      </rPr>
      <t xml:space="preserve">
 - Se fomenta el respeto a la indumentaria de las niñas/ños y adolescentes de nacionalidades y pueblos, en las escuelas y colegios urbanos y rurales, evitando la utilización obligatoria de uniformes convencionales, para impedir la pérdida de identidades culturales.
 - Mediante RESOLUCIÓN No. AQ 006-2021, se expedió las Normas Éticas de Conducta en la Gestión Municipal, que dotan de normas mínimas de conducta y comportamiento
ético a las que se someterán obligatoriamente los funcionarios, servidores y trabajadores públicos del Gobierno Autónomo Descentralizado del Distrito Metropolitano de Quito y todas sus entidades y dependencias que lo integran.
- 14 estudiantes beneficiados con ayudas económicas a estudiantes de instituciones educativas municipales: 2 estudiantes de autoidentificación afrodescendiente y 12 estudiantes indígenas.
</t>
    </r>
  </si>
  <si>
    <r>
      <t xml:space="preserve">Los resultados presentandos contribuyen en el cumplimiento de las siguientes secciones de la Agenda Nacional para la Igualdad de Nacionalidades y Pueblos:
</t>
    </r>
    <r>
      <rPr>
        <i/>
        <sz val="10"/>
        <color indexed="8"/>
        <rFont val="Calibri Light"/>
        <family val="2"/>
      </rPr>
      <t>Eje 5. Derechos Económicos</t>
    </r>
    <r>
      <rPr>
        <sz val="10"/>
        <color indexed="8"/>
        <rFont val="Calibri Light"/>
        <family val="2"/>
      </rPr>
      <t xml:space="preserve">
OBJETIVO: Promover la igualdad, la inclusión y no discriminación de las nacionalidades indígenas y pueblos afroecuatoriano y montubio, en el marco de la vigencia plena de sus derechos colectivos, políticos, económicos, sociales, territoriales y culturales, como fundamento de la construcción del Estado plurinacional.
</t>
    </r>
    <r>
      <rPr>
        <i/>
        <sz val="10"/>
        <color indexed="8"/>
        <rFont val="Calibri Light"/>
        <family val="2"/>
      </rPr>
      <t>Eje 2- Derechos colectivos</t>
    </r>
    <r>
      <rPr>
        <sz val="10"/>
        <color indexed="8"/>
        <rFont val="Calibri Light"/>
        <family val="2"/>
      </rPr>
      <t xml:space="preserve">
Política: Promover el respeto y reconocimiento de las nacionalidades y pueblos, su formas de convivencia, autogobierno, organización social y de justicia, para garantizar el ejercicio de los derechos colectivos, la paz y la gobernabilidad entre las diversas culturas del país.       
</t>
    </r>
    <r>
      <rPr>
        <i/>
        <sz val="10"/>
        <color indexed="8"/>
        <rFont val="Calibri Light"/>
        <family val="2"/>
      </rPr>
      <t>Eje: Educación</t>
    </r>
    <r>
      <rPr>
        <sz val="10"/>
        <color indexed="8"/>
        <rFont val="Calibri Light"/>
        <family val="2"/>
      </rPr>
      <t xml:space="preserve">
Objetivo: Garantizar el acceso a los distintos niveles de educación, establecer estímulos e incentivos para estudiantes de pueblos y nacionalidades desde la educación inicial hasta la superior, a través de becas, créditos educativos, estipendios, e intercambios estudiantiles.
</t>
    </r>
    <r>
      <rPr>
        <i/>
        <sz val="10"/>
        <color indexed="8"/>
        <rFont val="Calibri Light"/>
        <family val="2"/>
      </rPr>
      <t>Eje: Educación</t>
    </r>
    <r>
      <rPr>
        <sz val="10"/>
        <color indexed="8"/>
        <rFont val="Calibri Light"/>
        <family val="2"/>
      </rPr>
      <t xml:space="preserve">
Objetivo: Fomentar las actividades artísticas y culturales para preservar e impulsar la tradición de pueblos y nacionalidades en establecimientos educativos.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</si>
</sst>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 #,##0.00_ ;_ * \-#,##0.00_ ;_ * &quot;-&quot;??_ ;_ @_ "/>
    <numFmt numFmtId="165" formatCode="&quot;$&quot;#,##0.00"/>
  </numFmts>
  <fonts count="60" x14ac:knownFonts="1">
    <font>
      <sz val="11"/>
      <color theme="1"/>
      <name val="Calibri"/>
      <family val="2"/>
      <scheme val="minor"/>
    </font>
    <font>
      <sz val="10"/>
      <name val="Calibri"/>
      <family val="2"/>
      <scheme val="minor"/>
    </font>
    <font>
      <b/>
      <sz val="10"/>
      <name val="Calibri"/>
      <family val="2"/>
      <scheme val="minor"/>
    </font>
    <font>
      <sz val="11"/>
      <name val="Calibri"/>
      <family val="2"/>
      <scheme val="minor"/>
    </font>
    <font>
      <b/>
      <sz val="12"/>
      <name val="Calibri"/>
      <family val="2"/>
      <scheme val="minor"/>
    </font>
    <font>
      <sz val="11"/>
      <color theme="1"/>
      <name val="Calibri"/>
      <family val="2"/>
      <scheme val="minor"/>
    </font>
    <font>
      <u/>
      <sz val="11"/>
      <color theme="10"/>
      <name val="Calibri"/>
      <family val="2"/>
      <scheme val="minor"/>
    </font>
    <font>
      <sz val="10"/>
      <name val="Arial"/>
      <family val="2"/>
    </font>
    <font>
      <sz val="8"/>
      <color theme="1"/>
      <name val="Calibri"/>
      <family val="2"/>
      <scheme val="minor"/>
    </font>
    <font>
      <sz val="8"/>
      <name val="Calibri"/>
      <family val="2"/>
      <scheme val="minor"/>
    </font>
    <font>
      <sz val="9"/>
      <name val="Calibri"/>
      <family val="2"/>
      <scheme val="minor"/>
    </font>
    <font>
      <b/>
      <sz val="11"/>
      <name val="Calibri"/>
      <family val="2"/>
      <scheme val="minor"/>
    </font>
    <font>
      <sz val="8"/>
      <color rgb="FFFFFF00"/>
      <name val="Calibri"/>
      <family val="2"/>
      <scheme val="minor"/>
    </font>
    <font>
      <u/>
      <sz val="11"/>
      <name val="Calibri"/>
      <family val="2"/>
      <scheme val="minor"/>
    </font>
    <font>
      <b/>
      <sz val="9"/>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sz val="10"/>
      <color rgb="FF000000"/>
      <name val="Calibri"/>
      <family val="2"/>
      <scheme val="minor"/>
    </font>
    <font>
      <b/>
      <sz val="9"/>
      <color theme="1"/>
      <name val="Calibri"/>
      <family val="2"/>
      <scheme val="minor"/>
    </font>
    <font>
      <sz val="9"/>
      <color theme="1"/>
      <name val="Times New Roman"/>
      <family val="1"/>
    </font>
    <font>
      <sz val="9"/>
      <color theme="1" tint="4.9989318521683403E-2"/>
      <name val="Cambria"/>
      <family val="2"/>
      <scheme val="major"/>
    </font>
    <font>
      <sz val="10"/>
      <name val="Calibri Light"/>
      <family val="2"/>
    </font>
    <font>
      <b/>
      <sz val="10"/>
      <name val="Calibri Light"/>
      <family val="2"/>
    </font>
    <font>
      <u/>
      <sz val="11"/>
      <color theme="10"/>
      <name val="Calibri Light"/>
      <family val="2"/>
    </font>
    <font>
      <b/>
      <sz val="10"/>
      <color indexed="8"/>
      <name val="Calibri Light"/>
      <family val="2"/>
    </font>
    <font>
      <sz val="10"/>
      <color indexed="8"/>
      <name val="Calibri Light"/>
      <family val="2"/>
    </font>
    <font>
      <u/>
      <sz val="10"/>
      <color indexed="8"/>
      <name val="Calibri Light"/>
      <family val="2"/>
    </font>
    <font>
      <i/>
      <sz val="10"/>
      <color indexed="8"/>
      <name val="Calibri Light"/>
      <family val="2"/>
    </font>
    <font>
      <sz val="10"/>
      <color theme="1"/>
      <name val="Calibri Light"/>
      <family val="2"/>
    </font>
    <font>
      <sz val="10"/>
      <color theme="1" tint="0.14999847407452621"/>
      <name val="Calibri Light"/>
      <family val="2"/>
    </font>
    <font>
      <b/>
      <sz val="10"/>
      <color theme="1"/>
      <name val="Calibri Light"/>
      <family val="2"/>
    </font>
    <font>
      <u/>
      <sz val="10"/>
      <color theme="1"/>
      <name val="Calibri Light"/>
      <family val="2"/>
    </font>
    <font>
      <i/>
      <sz val="10"/>
      <color theme="1"/>
      <name val="Calibri Light"/>
      <family val="2"/>
    </font>
    <font>
      <u/>
      <sz val="10"/>
      <name val="Calibri Light"/>
      <family val="2"/>
    </font>
    <font>
      <i/>
      <sz val="10"/>
      <name val="Calibri Light"/>
      <family val="2"/>
    </font>
    <font>
      <i/>
      <u/>
      <sz val="10"/>
      <color theme="1"/>
      <name val="Calibri Light"/>
      <family val="2"/>
    </font>
    <font>
      <sz val="10"/>
      <color rgb="FF00B050"/>
      <name val="Calibri Light"/>
      <family val="2"/>
    </font>
    <font>
      <i/>
      <u/>
      <sz val="10"/>
      <name val="Calibri Light"/>
      <family val="2"/>
    </font>
    <font>
      <b/>
      <sz val="10"/>
      <color rgb="FFFF0000"/>
      <name val="Calibri"/>
      <family val="2"/>
      <scheme val="minor"/>
    </font>
    <font>
      <b/>
      <sz val="11"/>
      <name val="Calibri Light"/>
      <family val="2"/>
    </font>
    <font>
      <sz val="11"/>
      <name val="Calibri Light"/>
      <family val="2"/>
    </font>
    <font>
      <b/>
      <sz val="9"/>
      <name val="Calibri Light"/>
      <family val="2"/>
    </font>
    <font>
      <b/>
      <sz val="9.35"/>
      <color rgb="FFFF0000"/>
      <name val="Calibri"/>
      <family val="2"/>
    </font>
    <font>
      <b/>
      <sz val="10"/>
      <color rgb="FF000000"/>
      <name val="Calibri"/>
      <family val="2"/>
      <scheme val="minor"/>
    </font>
    <font>
      <sz val="10"/>
      <name val="Calibri"/>
      <family val="2"/>
    </font>
    <font>
      <b/>
      <sz val="10"/>
      <color rgb="FFFF0000"/>
      <name val="Calibri Light"/>
      <family val="2"/>
    </font>
    <font>
      <b/>
      <sz val="9"/>
      <color rgb="FFFF0000"/>
      <name val="Calibri Light"/>
      <family val="2"/>
    </font>
    <font>
      <sz val="10"/>
      <color theme="1"/>
      <name val="Arial"/>
      <family val="2"/>
    </font>
    <font>
      <b/>
      <sz val="11"/>
      <color rgb="FFFF0000"/>
      <name val="Calibri Light"/>
      <family val="2"/>
    </font>
    <font>
      <u/>
      <sz val="11"/>
      <color theme="10"/>
      <name val="Calibri"/>
      <family val="2"/>
    </font>
    <font>
      <b/>
      <sz val="10"/>
      <color rgb="FF000000"/>
      <name val="Calibri Light"/>
      <family val="2"/>
    </font>
    <font>
      <b/>
      <u/>
      <sz val="11"/>
      <color theme="10"/>
      <name val="Calibri"/>
      <family val="2"/>
    </font>
    <font>
      <sz val="11"/>
      <color theme="1"/>
      <name val="Arial"/>
      <family val="2"/>
    </font>
    <font>
      <b/>
      <sz val="9"/>
      <color rgb="FF000000"/>
      <name val="Calibri Light"/>
      <family val="2"/>
    </font>
    <font>
      <b/>
      <sz val="9"/>
      <color theme="1"/>
      <name val="Calibri Light"/>
      <family val="2"/>
    </font>
    <font>
      <sz val="9"/>
      <color rgb="FFFF0000"/>
      <name val="Calibri"/>
      <family val="2"/>
      <scheme val="minor"/>
    </font>
    <font>
      <i/>
      <sz val="10"/>
      <color rgb="FF000000"/>
      <name val="Calibri Light"/>
      <family val="2"/>
    </font>
    <font>
      <u/>
      <sz val="10"/>
      <color rgb="FF000000"/>
      <name val="Calibri Light"/>
      <family val="2"/>
    </font>
    <font>
      <sz val="10"/>
      <color rgb="FF000000"/>
      <name val="Calibri Light"/>
      <family val="2"/>
    </font>
  </fonts>
  <fills count="12">
    <fill>
      <patternFill patternType="none"/>
    </fill>
    <fill>
      <patternFill patternType="gray125"/>
    </fill>
    <fill>
      <patternFill patternType="solid">
        <fgColor theme="9"/>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
      <patternFill patternType="solid">
        <fgColor theme="8"/>
        <bgColor indexed="64"/>
      </patternFill>
    </fill>
    <fill>
      <patternFill patternType="solid">
        <fgColor rgb="FF00B0F0"/>
        <bgColor indexed="64"/>
      </patternFill>
    </fill>
    <fill>
      <patternFill patternType="solid">
        <fgColor rgb="FFFFFFFF"/>
        <bgColor indexed="64"/>
      </patternFill>
    </fill>
    <fill>
      <patternFill patternType="solid">
        <fgColor rgb="FFFF0000"/>
        <bgColor indexed="64"/>
      </patternFill>
    </fill>
    <fill>
      <patternFill patternType="solid">
        <fgColor theme="9" tint="0.59999389629810485"/>
        <bgColor indexed="64"/>
      </patternFill>
    </fill>
  </fills>
  <borders count="61">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right style="thin">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rgb="FF000000"/>
      </right>
      <top/>
      <bottom/>
      <diagonal/>
    </border>
    <border>
      <left/>
      <right style="medium">
        <color rgb="FF000000"/>
      </right>
      <top style="medium">
        <color indexed="64"/>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s>
  <cellStyleXfs count="8">
    <xf numFmtId="0" fontId="0" fillId="0" borderId="0"/>
    <xf numFmtId="164" fontId="5" fillId="0" borderId="0" applyFont="0" applyFill="0" applyBorder="0" applyAlignment="0" applyProtection="0"/>
    <xf numFmtId="9" fontId="5" fillId="0" borderId="0" applyFont="0" applyFill="0" applyBorder="0" applyAlignment="0" applyProtection="0"/>
    <xf numFmtId="0" fontId="6" fillId="0" borderId="0" applyNumberFormat="0" applyFill="0" applyBorder="0" applyAlignment="0" applyProtection="0"/>
    <xf numFmtId="0" fontId="7" fillId="0" borderId="0"/>
    <xf numFmtId="9" fontId="7" fillId="0" borderId="0" applyFont="0" applyFill="0" applyBorder="0" applyAlignment="0" applyProtection="0"/>
    <xf numFmtId="164" fontId="5" fillId="0" borderId="0" applyFont="0" applyFill="0" applyBorder="0" applyAlignment="0" applyProtection="0"/>
    <xf numFmtId="0" fontId="5" fillId="0" borderId="0"/>
  </cellStyleXfs>
  <cellXfs count="452">
    <xf numFmtId="0" fontId="0" fillId="0" borderId="0" xfId="0"/>
    <xf numFmtId="0" fontId="3" fillId="5" borderId="0" xfId="0" applyFont="1" applyFill="1" applyAlignment="1">
      <alignment vertical="center" wrapText="1"/>
    </xf>
    <xf numFmtId="0" fontId="3" fillId="0" borderId="0" xfId="0" applyFont="1" applyAlignment="1">
      <alignment vertical="center" wrapText="1"/>
    </xf>
    <xf numFmtId="0" fontId="1" fillId="0" borderId="0" xfId="0" applyFont="1" applyAlignment="1">
      <alignment vertical="center" wrapText="1"/>
    </xf>
    <xf numFmtId="0" fontId="1" fillId="0" borderId="0" xfId="0" applyFont="1" applyBorder="1" applyAlignment="1">
      <alignment vertical="center" wrapText="1"/>
    </xf>
    <xf numFmtId="0" fontId="1" fillId="5" borderId="0" xfId="0" applyFont="1" applyFill="1" applyAlignment="1">
      <alignment vertical="center" wrapText="1"/>
    </xf>
    <xf numFmtId="0" fontId="3" fillId="0" borderId="0" xfId="0" applyFont="1" applyBorder="1" applyAlignment="1">
      <alignment vertical="center" wrapText="1"/>
    </xf>
    <xf numFmtId="0" fontId="3" fillId="0" borderId="0" xfId="0" applyFont="1"/>
    <xf numFmtId="0" fontId="1" fillId="0" borderId="0" xfId="0" applyFont="1" applyBorder="1" applyAlignment="1">
      <alignment horizontal="justify" vertical="center" wrapText="1"/>
    </xf>
    <xf numFmtId="0" fontId="1" fillId="5" borderId="0" xfId="0" applyFont="1" applyFill="1" applyBorder="1" applyAlignment="1">
      <alignment horizontal="left" vertical="center" wrapText="1"/>
    </xf>
    <xf numFmtId="0" fontId="1" fillId="0" borderId="0" xfId="0" applyFont="1" applyAlignment="1">
      <alignment horizontal="justify" vertical="center" wrapText="1"/>
    </xf>
    <xf numFmtId="0" fontId="1" fillId="0" borderId="8" xfId="0" applyFont="1" applyFill="1" applyBorder="1" applyAlignment="1">
      <alignment horizontal="left" vertical="center" wrapText="1"/>
    </xf>
    <xf numFmtId="0" fontId="1" fillId="0" borderId="8" xfId="0" applyFont="1" applyBorder="1" applyAlignment="1">
      <alignment vertical="center" wrapText="1"/>
    </xf>
    <xf numFmtId="0" fontId="2" fillId="0" borderId="8" xfId="0" applyFont="1" applyFill="1" applyBorder="1" applyAlignment="1">
      <alignment vertical="center" wrapText="1"/>
    </xf>
    <xf numFmtId="164" fontId="1" fillId="0" borderId="0" xfId="0" applyNumberFormat="1" applyFont="1" applyAlignment="1">
      <alignment vertical="center" wrapText="1"/>
    </xf>
    <xf numFmtId="0" fontId="1" fillId="0" borderId="0" xfId="0" applyFont="1" applyFill="1" applyBorder="1" applyAlignment="1">
      <alignment horizontal="center" vertical="center" wrapText="1"/>
    </xf>
    <xf numFmtId="0" fontId="1" fillId="5" borderId="8" xfId="0" applyFont="1" applyFill="1" applyBorder="1" applyAlignment="1">
      <alignment vertical="center" wrapText="1"/>
    </xf>
    <xf numFmtId="0" fontId="1" fillId="5" borderId="8" xfId="0" applyFont="1" applyFill="1" applyBorder="1" applyAlignment="1">
      <alignment horizontal="left" vertical="center" wrapText="1"/>
    </xf>
    <xf numFmtId="0" fontId="2" fillId="2" borderId="8" xfId="0" applyFont="1" applyFill="1" applyBorder="1" applyAlignment="1">
      <alignment vertical="center" wrapText="1"/>
    </xf>
    <xf numFmtId="0" fontId="1" fillId="3" borderId="8" xfId="0" applyFont="1" applyFill="1" applyBorder="1" applyAlignment="1">
      <alignment vertical="center" wrapText="1"/>
    </xf>
    <xf numFmtId="0" fontId="1" fillId="3" borderId="8" xfId="0" applyFont="1" applyFill="1" applyBorder="1" applyAlignment="1">
      <alignment horizontal="justify" vertical="center" wrapText="1"/>
    </xf>
    <xf numFmtId="0" fontId="3" fillId="0" borderId="8" xfId="0" applyFont="1" applyBorder="1" applyAlignment="1">
      <alignment horizontal="left" vertical="center" wrapText="1"/>
    </xf>
    <xf numFmtId="0" fontId="1" fillId="2" borderId="8" xfId="0" applyFont="1" applyFill="1" applyBorder="1" applyAlignment="1">
      <alignment vertical="center" wrapText="1"/>
    </xf>
    <xf numFmtId="0" fontId="2" fillId="3" borderId="8" xfId="0" applyFont="1" applyFill="1" applyBorder="1" applyAlignment="1">
      <alignment vertical="center" wrapText="1"/>
    </xf>
    <xf numFmtId="0" fontId="8" fillId="7" borderId="8" xfId="0" applyFont="1" applyFill="1" applyBorder="1" applyAlignment="1">
      <alignment horizontal="center" vertical="center" wrapText="1"/>
    </xf>
    <xf numFmtId="0" fontId="8" fillId="6" borderId="8" xfId="0" applyFont="1" applyFill="1" applyBorder="1" applyAlignment="1">
      <alignment horizontal="center" vertical="center" wrapText="1"/>
    </xf>
    <xf numFmtId="0" fontId="10" fillId="0" borderId="8" xfId="4" applyFont="1" applyFill="1" applyBorder="1" applyAlignment="1">
      <alignment vertical="center" wrapText="1"/>
    </xf>
    <xf numFmtId="0" fontId="10" fillId="0" borderId="8" xfId="0" applyFont="1" applyFill="1" applyBorder="1" applyAlignment="1">
      <alignment horizontal="center" vertical="center" wrapText="1"/>
    </xf>
    <xf numFmtId="0" fontId="10" fillId="0" borderId="8" xfId="0" applyFont="1" applyFill="1" applyBorder="1" applyAlignment="1">
      <alignment vertical="center" wrapText="1"/>
    </xf>
    <xf numFmtId="0" fontId="12" fillId="7" borderId="8" xfId="0" applyFont="1" applyFill="1" applyBorder="1" applyAlignment="1">
      <alignment horizontal="center" vertical="center" wrapText="1"/>
    </xf>
    <xf numFmtId="0" fontId="9" fillId="7" borderId="8" xfId="0" applyFont="1" applyFill="1" applyBorder="1" applyAlignment="1">
      <alignment horizontal="center" vertical="center" wrapText="1"/>
    </xf>
    <xf numFmtId="0" fontId="12" fillId="8" borderId="8"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1" fillId="3" borderId="8" xfId="0" applyFont="1" applyFill="1" applyBorder="1" applyAlignment="1">
      <alignment horizontal="left" vertical="center" wrapText="1"/>
    </xf>
    <xf numFmtId="0" fontId="2" fillId="0" borderId="0" xfId="0" applyFont="1" applyAlignment="1">
      <alignment horizontal="center" vertical="center" wrapText="1"/>
    </xf>
    <xf numFmtId="0" fontId="1" fillId="5" borderId="0" xfId="0" applyFont="1" applyFill="1" applyBorder="1" applyAlignment="1">
      <alignment horizontal="center" vertical="center" wrapText="1"/>
    </xf>
    <xf numFmtId="0" fontId="1" fillId="5" borderId="0" xfId="0" applyFont="1" applyFill="1" applyBorder="1" applyAlignment="1">
      <alignment vertical="center" wrapText="1"/>
    </xf>
    <xf numFmtId="0" fontId="1" fillId="2" borderId="8" xfId="0" applyFont="1" applyFill="1" applyBorder="1" applyAlignment="1">
      <alignment horizontal="center" vertical="center" wrapText="1"/>
    </xf>
    <xf numFmtId="0" fontId="2" fillId="2" borderId="8" xfId="0" applyFont="1" applyFill="1" applyBorder="1" applyAlignment="1">
      <alignment horizontal="left" vertical="center" wrapText="1"/>
    </xf>
    <xf numFmtId="0" fontId="1" fillId="3" borderId="8"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1" fillId="0" borderId="0" xfId="0" applyFont="1" applyFill="1" applyAlignment="1">
      <alignment vertical="center" wrapText="1"/>
    </xf>
    <xf numFmtId="0" fontId="11" fillId="0" borderId="0" xfId="0" applyFont="1" applyFill="1" applyAlignment="1">
      <alignment vertical="center"/>
    </xf>
    <xf numFmtId="0" fontId="3" fillId="0" borderId="0" xfId="0" applyFont="1" applyFill="1" applyAlignment="1">
      <alignment vertical="center" wrapText="1"/>
    </xf>
    <xf numFmtId="0" fontId="3" fillId="0" borderId="0" xfId="0" applyFont="1" applyFill="1" applyAlignment="1">
      <alignment vertical="center"/>
    </xf>
    <xf numFmtId="0" fontId="3" fillId="0" borderId="0" xfId="0" applyFont="1" applyFill="1" applyAlignment="1">
      <alignment horizontal="left" wrapText="1"/>
    </xf>
    <xf numFmtId="0" fontId="0" fillId="0" borderId="0" xfId="0" applyAlignment="1">
      <alignment vertical="center" wrapText="1"/>
    </xf>
    <xf numFmtId="164" fontId="3" fillId="0" borderId="0" xfId="1" applyFont="1" applyAlignment="1">
      <alignment vertical="center" wrapText="1"/>
    </xf>
    <xf numFmtId="164" fontId="1" fillId="0" borderId="8" xfId="1" applyFont="1" applyFill="1" applyBorder="1" applyAlignment="1">
      <alignment vertical="center" wrapText="1"/>
    </xf>
    <xf numFmtId="164" fontId="1" fillId="5" borderId="8" xfId="1" applyFont="1" applyFill="1" applyBorder="1" applyAlignment="1">
      <alignment horizontal="center" vertical="center" wrapText="1"/>
    </xf>
    <xf numFmtId="164" fontId="2" fillId="2" borderId="8" xfId="1" applyFont="1" applyFill="1" applyBorder="1" applyAlignment="1">
      <alignment horizontal="center" vertical="center" wrapText="1"/>
    </xf>
    <xf numFmtId="164" fontId="1" fillId="4" borderId="8" xfId="1" applyFont="1" applyFill="1" applyBorder="1" applyAlignment="1">
      <alignment vertical="center" wrapText="1"/>
    </xf>
    <xf numFmtId="164" fontId="1" fillId="5" borderId="8" xfId="1" applyFont="1" applyFill="1" applyBorder="1" applyAlignment="1">
      <alignment vertical="center" wrapText="1"/>
    </xf>
    <xf numFmtId="164" fontId="13" fillId="4" borderId="8" xfId="1" applyFont="1" applyFill="1" applyBorder="1" applyAlignment="1">
      <alignment vertical="center" wrapText="1"/>
    </xf>
    <xf numFmtId="164" fontId="13" fillId="0" borderId="8" xfId="1" applyFont="1" applyFill="1" applyBorder="1" applyAlignment="1">
      <alignment vertical="center" wrapText="1"/>
    </xf>
    <xf numFmtId="164" fontId="1" fillId="4" borderId="8" xfId="1" applyFont="1" applyFill="1" applyBorder="1" applyAlignment="1">
      <alignment horizontal="justify" vertical="center" wrapText="1"/>
    </xf>
    <xf numFmtId="164" fontId="1" fillId="0" borderId="8" xfId="1" applyFont="1" applyFill="1" applyBorder="1" applyAlignment="1">
      <alignment horizontal="justify" vertical="center" wrapText="1"/>
    </xf>
    <xf numFmtId="164" fontId="1" fillId="0" borderId="8" xfId="1" applyFont="1" applyFill="1" applyBorder="1" applyAlignment="1">
      <alignment horizontal="left" vertical="center" wrapText="1"/>
    </xf>
    <xf numFmtId="164" fontId="13" fillId="4" borderId="8" xfId="1" applyFont="1" applyFill="1" applyBorder="1" applyAlignment="1">
      <alignment horizontal="left" vertical="center" wrapText="1"/>
    </xf>
    <xf numFmtId="164" fontId="1" fillId="5" borderId="0" xfId="1" applyFont="1" applyFill="1" applyBorder="1" applyAlignment="1">
      <alignment horizontal="center" vertical="center" wrapText="1"/>
    </xf>
    <xf numFmtId="164" fontId="1" fillId="4" borderId="8" xfId="1" applyFont="1" applyFill="1" applyBorder="1" applyAlignment="1">
      <alignment horizontal="center" vertical="center" wrapText="1"/>
    </xf>
    <xf numFmtId="164" fontId="1" fillId="0" borderId="0" xfId="1" applyFont="1" applyFill="1" applyBorder="1" applyAlignment="1">
      <alignment horizontal="center" vertical="center" wrapText="1"/>
    </xf>
    <xf numFmtId="164" fontId="10" fillId="0" borderId="8" xfId="1" applyFont="1" applyFill="1" applyBorder="1" applyAlignment="1">
      <alignment vertical="center" wrapText="1"/>
    </xf>
    <xf numFmtId="164" fontId="3" fillId="0" borderId="0" xfId="1" applyFont="1"/>
    <xf numFmtId="164" fontId="1" fillId="2" borderId="8" xfId="1" applyFont="1" applyFill="1" applyBorder="1" applyAlignment="1">
      <alignment vertical="center" wrapText="1"/>
    </xf>
    <xf numFmtId="164" fontId="1" fillId="0" borderId="0" xfId="1" applyFont="1" applyAlignment="1">
      <alignment vertical="center" wrapText="1"/>
    </xf>
    <xf numFmtId="164" fontId="1" fillId="0" borderId="0" xfId="1" applyFont="1" applyBorder="1" applyAlignment="1">
      <alignment vertical="center" wrapText="1"/>
    </xf>
    <xf numFmtId="164" fontId="1" fillId="0" borderId="0" xfId="1" applyFont="1" applyAlignment="1">
      <alignment horizontal="justify" vertical="center" wrapText="1"/>
    </xf>
    <xf numFmtId="164" fontId="1" fillId="0" borderId="8" xfId="1" applyFont="1" applyFill="1" applyBorder="1" applyAlignment="1">
      <alignment horizontal="center" vertical="center" wrapText="1"/>
    </xf>
    <xf numFmtId="164" fontId="1" fillId="5" borderId="0" xfId="1" applyFont="1" applyFill="1" applyBorder="1" applyAlignment="1">
      <alignment vertical="center" wrapText="1"/>
    </xf>
    <xf numFmtId="0" fontId="3" fillId="5" borderId="0" xfId="0" applyFont="1" applyFill="1" applyBorder="1" applyAlignment="1">
      <alignment vertical="center" wrapText="1"/>
    </xf>
    <xf numFmtId="164" fontId="1" fillId="5" borderId="0" xfId="1" applyFont="1" applyFill="1" applyAlignment="1">
      <alignment vertical="center" wrapText="1"/>
    </xf>
    <xf numFmtId="9" fontId="1" fillId="0" borderId="8" xfId="2" applyFont="1" applyFill="1" applyBorder="1" applyAlignment="1">
      <alignment horizontal="center" vertical="center" wrapText="1"/>
    </xf>
    <xf numFmtId="0" fontId="0" fillId="0" borderId="8" xfId="0" applyBorder="1" applyAlignment="1">
      <alignment vertical="center" wrapText="1"/>
    </xf>
    <xf numFmtId="0" fontId="6" fillId="0" borderId="8" xfId="3" applyBorder="1" applyAlignment="1">
      <alignment vertical="center" wrapText="1"/>
    </xf>
    <xf numFmtId="0" fontId="6" fillId="0" borderId="8" xfId="3" applyBorder="1"/>
    <xf numFmtId="164" fontId="1" fillId="0" borderId="0" xfId="1" applyFont="1" applyFill="1" applyAlignment="1">
      <alignment vertical="center" wrapText="1"/>
    </xf>
    <xf numFmtId="0" fontId="1" fillId="0" borderId="0" xfId="0" applyFont="1" applyFill="1" applyBorder="1" applyAlignment="1">
      <alignment vertical="center" wrapText="1"/>
    </xf>
    <xf numFmtId="49" fontId="10" fillId="0" borderId="8" xfId="1" applyNumberFormat="1" applyFont="1" applyFill="1" applyBorder="1" applyAlignment="1">
      <alignment vertical="center" wrapText="1"/>
    </xf>
    <xf numFmtId="164" fontId="6" fillId="0" borderId="8" xfId="3" applyNumberFormat="1" applyBorder="1"/>
    <xf numFmtId="0" fontId="1" fillId="0" borderId="0" xfId="0" applyFont="1" applyFill="1" applyBorder="1" applyAlignment="1">
      <alignment horizontal="left" vertical="center" wrapText="1"/>
    </xf>
    <xf numFmtId="164" fontId="1" fillId="0" borderId="0" xfId="1" applyFont="1" applyFill="1" applyBorder="1" applyAlignment="1">
      <alignment horizontal="left" vertical="center" wrapText="1"/>
    </xf>
    <xf numFmtId="0" fontId="15" fillId="0" borderId="0" xfId="0" applyFont="1"/>
    <xf numFmtId="0" fontId="16" fillId="0" borderId="8" xfId="0" applyFont="1" applyFill="1" applyBorder="1" applyAlignment="1">
      <alignment horizontal="center" vertical="center" wrapText="1"/>
    </xf>
    <xf numFmtId="10" fontId="1" fillId="0" borderId="8" xfId="2" applyNumberFormat="1" applyFont="1" applyFill="1" applyBorder="1" applyAlignment="1">
      <alignment horizontal="center" vertical="center" wrapText="1"/>
    </xf>
    <xf numFmtId="0" fontId="16" fillId="0" borderId="8" xfId="0" applyFont="1" applyFill="1" applyBorder="1" applyAlignment="1">
      <alignment horizontal="left" vertical="center" wrapText="1"/>
    </xf>
    <xf numFmtId="0" fontId="2" fillId="2" borderId="8" xfId="0" applyFont="1" applyFill="1" applyBorder="1" applyAlignment="1">
      <alignment horizontal="center" vertical="center" wrapText="1"/>
    </xf>
    <xf numFmtId="0" fontId="6" fillId="10" borderId="8" xfId="3" applyFill="1" applyBorder="1" applyAlignment="1">
      <alignment vertical="center" wrapText="1"/>
    </xf>
    <xf numFmtId="0" fontId="1" fillId="10" borderId="0" xfId="0" applyFont="1" applyFill="1" applyAlignment="1">
      <alignment vertical="center" wrapText="1"/>
    </xf>
    <xf numFmtId="0" fontId="1" fillId="0" borderId="8" xfId="0" applyFont="1" applyBorder="1" applyAlignment="1">
      <alignment horizontal="center" vertical="center" wrapText="1"/>
    </xf>
    <xf numFmtId="0" fontId="2" fillId="2" borderId="8" xfId="0" applyFont="1" applyFill="1" applyBorder="1" applyAlignment="1">
      <alignment horizontal="center" vertical="center" wrapText="1"/>
    </xf>
    <xf numFmtId="0" fontId="1" fillId="0" borderId="8" xfId="0" applyFont="1" applyBorder="1" applyAlignment="1">
      <alignment horizontal="left" vertical="center" wrapText="1"/>
    </xf>
    <xf numFmtId="0" fontId="2" fillId="2" borderId="8" xfId="0" applyFont="1" applyFill="1" applyBorder="1" applyAlignment="1">
      <alignment horizontal="left" vertical="center" wrapText="1"/>
    </xf>
    <xf numFmtId="0" fontId="2" fillId="0" borderId="8" xfId="0" applyFont="1" applyFill="1" applyBorder="1" applyAlignment="1">
      <alignment horizontal="center" vertical="center" wrapText="1"/>
    </xf>
    <xf numFmtId="164" fontId="2" fillId="0" borderId="8" xfId="1" applyFont="1" applyFill="1" applyBorder="1" applyAlignment="1">
      <alignment horizontal="center" vertical="center" wrapText="1"/>
    </xf>
    <xf numFmtId="0" fontId="2" fillId="3" borderId="8"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2" borderId="8" xfId="0" applyFont="1" applyFill="1" applyBorder="1" applyAlignment="1">
      <alignment horizontal="left" vertical="center" wrapText="1"/>
    </xf>
    <xf numFmtId="0" fontId="1" fillId="2" borderId="8" xfId="0" applyFont="1" applyFill="1" applyBorder="1" applyAlignment="1">
      <alignment horizontal="center" vertical="center" wrapText="1"/>
    </xf>
    <xf numFmtId="1" fontId="1" fillId="4" borderId="8" xfId="1" applyNumberFormat="1" applyFont="1" applyFill="1" applyBorder="1" applyAlignment="1">
      <alignment horizontal="center" vertical="center" wrapText="1"/>
    </xf>
    <xf numFmtId="14" fontId="1" fillId="0" borderId="8" xfId="1" applyNumberFormat="1" applyFont="1" applyFill="1" applyBorder="1" applyAlignment="1">
      <alignment horizontal="left" vertical="center" wrapText="1"/>
    </xf>
    <xf numFmtId="164" fontId="6" fillId="0" borderId="8" xfId="3" applyNumberFormat="1" applyFill="1" applyBorder="1" applyAlignment="1">
      <alignment horizontal="left" vertical="center" wrapText="1"/>
    </xf>
    <xf numFmtId="1" fontId="1" fillId="0" borderId="8" xfId="1" applyNumberFormat="1" applyFont="1" applyFill="1" applyBorder="1" applyAlignment="1">
      <alignment horizontal="right" vertical="center" wrapText="1" indent="1"/>
    </xf>
    <xf numFmtId="1" fontId="1" fillId="0" borderId="8" xfId="1" applyNumberFormat="1" applyFont="1" applyFill="1" applyBorder="1" applyAlignment="1">
      <alignment horizontal="right" vertical="center" wrapText="1"/>
    </xf>
    <xf numFmtId="10" fontId="3" fillId="0" borderId="0" xfId="0" applyNumberFormat="1" applyFont="1" applyAlignment="1">
      <alignment vertical="center" wrapText="1"/>
    </xf>
    <xf numFmtId="10" fontId="1" fillId="0" borderId="0" xfId="0" applyNumberFormat="1" applyFont="1" applyAlignment="1">
      <alignment vertical="center" wrapText="1"/>
    </xf>
    <xf numFmtId="10" fontId="1" fillId="0" borderId="0" xfId="0" applyNumberFormat="1" applyFont="1" applyBorder="1" applyAlignment="1">
      <alignment vertical="center" wrapText="1"/>
    </xf>
    <xf numFmtId="10" fontId="1" fillId="5" borderId="0" xfId="0" applyNumberFormat="1" applyFont="1" applyFill="1" applyBorder="1" applyAlignment="1">
      <alignment vertical="center" wrapText="1"/>
    </xf>
    <xf numFmtId="10" fontId="3" fillId="0" borderId="0" xfId="0" applyNumberFormat="1" applyFont="1" applyBorder="1" applyAlignment="1">
      <alignment vertical="center" wrapText="1"/>
    </xf>
    <xf numFmtId="3" fontId="10" fillId="0" borderId="8" xfId="0" applyNumberFormat="1" applyFont="1" applyFill="1" applyBorder="1" applyAlignment="1">
      <alignment horizontal="center" vertical="center" wrapText="1"/>
    </xf>
    <xf numFmtId="49" fontId="1" fillId="0" borderId="8" xfId="1" applyNumberFormat="1" applyFont="1" applyFill="1" applyBorder="1" applyAlignment="1">
      <alignment horizontal="left" vertical="center" wrapText="1"/>
    </xf>
    <xf numFmtId="0" fontId="3" fillId="0" borderId="0" xfId="0" applyFont="1" applyAlignment="1"/>
    <xf numFmtId="0" fontId="1" fillId="0" borderId="0" xfId="0" applyFont="1" applyAlignment="1">
      <alignment vertical="center"/>
    </xf>
    <xf numFmtId="0" fontId="1" fillId="0" borderId="0" xfId="0" applyFont="1" applyFill="1" applyBorder="1" applyAlignment="1">
      <alignment vertical="center"/>
    </xf>
    <xf numFmtId="0" fontId="1" fillId="0" borderId="8" xfId="0" applyFont="1" applyFill="1" applyBorder="1" applyAlignment="1">
      <alignment vertical="center" wrapText="1"/>
    </xf>
    <xf numFmtId="0" fontId="3" fillId="0" borderId="0" xfId="0" applyFont="1" applyFill="1" applyBorder="1"/>
    <xf numFmtId="164" fontId="10" fillId="0" borderId="8" xfId="1" applyFont="1" applyFill="1" applyBorder="1" applyAlignment="1">
      <alignment horizontal="center" vertical="center" wrapText="1"/>
    </xf>
    <xf numFmtId="0" fontId="6" fillId="0" borderId="8" xfId="3" applyFill="1" applyBorder="1" applyAlignment="1">
      <alignment vertical="center" wrapText="1"/>
    </xf>
    <xf numFmtId="164" fontId="3" fillId="0" borderId="16" xfId="1" applyFont="1" applyFill="1" applyBorder="1" applyAlignment="1">
      <alignment vertical="center"/>
    </xf>
    <xf numFmtId="0" fontId="3" fillId="0" borderId="8" xfId="0" applyFont="1" applyFill="1" applyBorder="1" applyAlignment="1">
      <alignment vertical="center"/>
    </xf>
    <xf numFmtId="10" fontId="10" fillId="0" borderId="8" xfId="0" applyNumberFormat="1" applyFont="1" applyFill="1" applyBorder="1" applyAlignment="1">
      <alignment horizontal="left" vertical="top" wrapText="1"/>
    </xf>
    <xf numFmtId="9" fontId="10" fillId="0" borderId="8" xfId="0" applyNumberFormat="1" applyFont="1" applyFill="1" applyBorder="1" applyAlignment="1">
      <alignment horizontal="center" vertical="center" wrapText="1"/>
    </xf>
    <xf numFmtId="10" fontId="10" fillId="0" borderId="8" xfId="0" applyNumberFormat="1" applyFont="1" applyFill="1" applyBorder="1" applyAlignment="1">
      <alignment horizontal="left" vertical="center" wrapText="1"/>
    </xf>
    <xf numFmtId="2" fontId="10" fillId="0" borderId="8" xfId="0" applyNumberFormat="1" applyFont="1" applyFill="1" applyBorder="1" applyAlignment="1">
      <alignment horizontal="center" vertical="center" wrapText="1"/>
    </xf>
    <xf numFmtId="9" fontId="10" fillId="0" borderId="8" xfId="2" applyFont="1" applyFill="1" applyBorder="1" applyAlignment="1">
      <alignment horizontal="center" vertical="center" wrapText="1"/>
    </xf>
    <xf numFmtId="0" fontId="1" fillId="2" borderId="8" xfId="0" applyFont="1" applyFill="1" applyBorder="1" applyAlignment="1">
      <alignment horizontal="center" vertical="center" wrapText="1"/>
    </xf>
    <xf numFmtId="0" fontId="2" fillId="0" borderId="8" xfId="0" applyFont="1" applyBorder="1" applyAlignment="1">
      <alignment horizontal="left" vertical="center" wrapText="1"/>
    </xf>
    <xf numFmtId="164" fontId="1" fillId="2" borderId="8" xfId="1" applyFont="1" applyFill="1" applyBorder="1" applyAlignment="1">
      <alignment horizontal="center" vertical="center" wrapText="1"/>
    </xf>
    <xf numFmtId="0" fontId="2" fillId="2" borderId="8" xfId="0" applyFont="1" applyFill="1" applyBorder="1" applyAlignment="1">
      <alignment horizontal="left" vertical="center" wrapText="1"/>
    </xf>
    <xf numFmtId="10" fontId="1" fillId="2" borderId="8"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2" fillId="0" borderId="0" xfId="0" applyFont="1" applyAlignment="1">
      <alignment horizontal="center" vertical="center" wrapText="1"/>
    </xf>
    <xf numFmtId="0" fontId="1" fillId="5" borderId="0" xfId="0" applyFont="1" applyFill="1" applyBorder="1" applyAlignment="1">
      <alignment horizontal="center" vertical="center" wrapText="1"/>
    </xf>
    <xf numFmtId="0" fontId="1" fillId="5" borderId="0" xfId="0" applyFont="1" applyFill="1" applyBorder="1" applyAlignment="1">
      <alignment vertical="center" wrapText="1"/>
    </xf>
    <xf numFmtId="0" fontId="1" fillId="0" borderId="3" xfId="0" applyFont="1" applyBorder="1" applyAlignment="1">
      <alignment horizontal="center" vertical="center" wrapText="1"/>
    </xf>
    <xf numFmtId="0" fontId="1" fillId="5" borderId="4" xfId="0" applyFont="1" applyFill="1" applyBorder="1" applyAlignment="1">
      <alignment horizontal="center" vertical="center" wrapText="1"/>
    </xf>
    <xf numFmtId="0" fontId="1" fillId="2" borderId="8" xfId="0" applyFont="1" applyFill="1" applyBorder="1" applyAlignment="1">
      <alignment horizontal="left" vertical="center" wrapText="1"/>
    </xf>
    <xf numFmtId="0" fontId="2" fillId="0" borderId="8" xfId="0" applyFont="1" applyFill="1" applyBorder="1" applyAlignment="1">
      <alignment horizontal="center" vertical="center" wrapText="1"/>
    </xf>
    <xf numFmtId="164" fontId="2" fillId="0" borderId="8" xfId="1" applyFont="1" applyFill="1" applyBorder="1" applyAlignment="1">
      <alignment horizontal="center" vertical="center" wrapText="1"/>
    </xf>
    <xf numFmtId="0" fontId="2" fillId="3" borderId="8"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21" fillId="0" borderId="8" xfId="0" applyFont="1" applyFill="1" applyBorder="1" applyAlignment="1">
      <alignment horizontal="left" vertical="center" wrapText="1"/>
    </xf>
    <xf numFmtId="164" fontId="21" fillId="0" borderId="8" xfId="1" applyNumberFormat="1" applyFont="1" applyFill="1" applyBorder="1" applyAlignment="1">
      <alignment horizontal="center" vertical="center"/>
    </xf>
    <xf numFmtId="0" fontId="21" fillId="0" borderId="8" xfId="0" applyFont="1" applyFill="1" applyBorder="1" applyAlignment="1">
      <alignment horizontal="center" vertical="center" wrapText="1"/>
    </xf>
    <xf numFmtId="0" fontId="6" fillId="0" borderId="8" xfId="3" applyBorder="1" applyAlignment="1">
      <alignment horizontal="center"/>
    </xf>
    <xf numFmtId="0" fontId="6" fillId="0" borderId="8" xfId="3" applyBorder="1" applyAlignment="1">
      <alignment horizontal="center" vertical="center" wrapText="1"/>
    </xf>
    <xf numFmtId="0" fontId="22" fillId="3" borderId="17" xfId="0" applyFont="1" applyFill="1" applyBorder="1" applyAlignment="1">
      <alignment horizontal="left" vertical="center" wrapText="1"/>
    </xf>
    <xf numFmtId="10" fontId="22" fillId="0" borderId="18" xfId="2" applyNumberFormat="1" applyFont="1" applyBorder="1" applyAlignment="1">
      <alignment horizontal="center" vertical="center" wrapText="1"/>
    </xf>
    <xf numFmtId="0" fontId="1" fillId="3" borderId="19" xfId="0" applyFont="1" applyFill="1" applyBorder="1" applyAlignment="1">
      <alignment horizontal="left" vertical="center" wrapText="1"/>
    </xf>
    <xf numFmtId="0" fontId="22" fillId="3" borderId="20" xfId="0" applyFont="1" applyFill="1" applyBorder="1" applyAlignment="1">
      <alignment horizontal="left" vertical="center" wrapText="1"/>
    </xf>
    <xf numFmtId="10" fontId="22" fillId="0" borderId="8" xfId="2" applyNumberFormat="1" applyFont="1" applyBorder="1" applyAlignment="1">
      <alignment horizontal="center" vertical="center" wrapText="1"/>
    </xf>
    <xf numFmtId="0" fontId="1" fillId="3" borderId="21" xfId="0" applyFont="1" applyFill="1" applyBorder="1" applyAlignment="1">
      <alignment horizontal="left" vertical="center" wrapText="1"/>
    </xf>
    <xf numFmtId="0" fontId="22" fillId="3" borderId="22" xfId="0" applyFont="1" applyFill="1" applyBorder="1" applyAlignment="1">
      <alignment horizontal="left" vertical="center" wrapText="1"/>
    </xf>
    <xf numFmtId="10" fontId="22" fillId="0" borderId="23" xfId="2" applyNumberFormat="1" applyFont="1" applyBorder="1" applyAlignment="1">
      <alignment horizontal="center" vertical="center" wrapText="1"/>
    </xf>
    <xf numFmtId="0" fontId="1" fillId="3" borderId="24" xfId="0" applyFont="1" applyFill="1" applyBorder="1" applyAlignment="1">
      <alignment horizontal="left" vertical="center" wrapText="1"/>
    </xf>
    <xf numFmtId="0" fontId="17" fillId="6" borderId="25" xfId="0" applyFont="1" applyFill="1" applyBorder="1" applyAlignment="1">
      <alignment horizontal="left" vertical="center" wrapText="1"/>
    </xf>
    <xf numFmtId="0" fontId="17" fillId="6" borderId="26" xfId="0" applyFont="1" applyFill="1" applyBorder="1" applyAlignment="1">
      <alignment horizontal="left" vertical="center" wrapText="1"/>
    </xf>
    <xf numFmtId="0" fontId="17" fillId="6" borderId="27" xfId="0" applyFont="1" applyFill="1" applyBorder="1" applyAlignment="1">
      <alignment horizontal="left" vertical="center" wrapText="1"/>
    </xf>
    <xf numFmtId="0" fontId="1" fillId="0" borderId="13" xfId="0" applyFont="1" applyFill="1" applyBorder="1" applyAlignment="1">
      <alignment horizontal="center" vertical="center" wrapText="1"/>
    </xf>
    <xf numFmtId="0" fontId="20" fillId="0" borderId="16" xfId="0" applyFont="1" applyFill="1" applyBorder="1" applyAlignment="1">
      <alignment vertical="center"/>
    </xf>
    <xf numFmtId="0" fontId="0" fillId="0" borderId="0" xfId="0" applyBorder="1" applyAlignment="1">
      <alignment horizontal="center" vertical="center" wrapText="1"/>
    </xf>
    <xf numFmtId="0" fontId="22" fillId="11" borderId="28" xfId="0" applyFont="1" applyFill="1" applyBorder="1" applyAlignment="1">
      <alignment horizontal="left" vertical="center" wrapText="1"/>
    </xf>
    <xf numFmtId="0" fontId="23" fillId="3" borderId="29" xfId="0" applyFont="1" applyFill="1" applyBorder="1" applyAlignment="1">
      <alignment vertical="center" wrapText="1"/>
    </xf>
    <xf numFmtId="0" fontId="23" fillId="3" borderId="30" xfId="0" applyFont="1" applyFill="1" applyBorder="1" applyAlignment="1">
      <alignment vertical="center" wrapText="1"/>
    </xf>
    <xf numFmtId="0" fontId="22" fillId="11" borderId="31" xfId="0" applyFont="1" applyFill="1" applyBorder="1" applyAlignment="1">
      <alignment horizontal="left" vertical="center" wrapText="1"/>
    </xf>
    <xf numFmtId="0" fontId="22" fillId="0" borderId="6" xfId="0" applyFont="1" applyFill="1" applyBorder="1" applyAlignment="1">
      <alignment horizontal="center" vertical="center" wrapText="1"/>
    </xf>
    <xf numFmtId="0" fontId="24" fillId="0" borderId="32" xfId="3" applyFont="1" applyFill="1" applyBorder="1" applyAlignment="1" applyProtection="1">
      <alignment horizontal="center" vertical="center" wrapText="1"/>
    </xf>
    <xf numFmtId="0" fontId="3" fillId="10" borderId="0" xfId="0" applyFont="1" applyFill="1" applyAlignment="1">
      <alignment vertical="center" wrapText="1"/>
    </xf>
    <xf numFmtId="10" fontId="1" fillId="10" borderId="0" xfId="0" applyNumberFormat="1" applyFont="1" applyFill="1" applyBorder="1" applyAlignment="1">
      <alignment vertical="center" wrapText="1"/>
    </xf>
    <xf numFmtId="0" fontId="2" fillId="0" borderId="12" xfId="0" applyFont="1" applyBorder="1" applyAlignment="1">
      <alignment horizontal="left" vertical="center" wrapText="1"/>
    </xf>
    <xf numFmtId="164" fontId="2" fillId="0" borderId="12" xfId="1" applyFont="1" applyBorder="1" applyAlignment="1">
      <alignment horizontal="left" vertical="center" wrapText="1"/>
    </xf>
    <xf numFmtId="0" fontId="1" fillId="0" borderId="12" xfId="0" applyFont="1" applyBorder="1" applyAlignment="1">
      <alignment horizontal="left" vertical="center" wrapText="1"/>
    </xf>
    <xf numFmtId="0" fontId="3" fillId="0" borderId="12" xfId="0" applyFont="1" applyBorder="1" applyAlignment="1">
      <alignment horizontal="left" vertical="center" wrapText="1"/>
    </xf>
    <xf numFmtId="0" fontId="2" fillId="0" borderId="0" xfId="0" applyFont="1" applyBorder="1" applyAlignment="1">
      <alignment horizontal="left" vertical="center" wrapText="1"/>
    </xf>
    <xf numFmtId="0" fontId="2" fillId="0" borderId="0" xfId="0" applyFont="1" applyBorder="1" applyAlignment="1">
      <alignment horizontal="left" vertical="center" wrapText="1"/>
    </xf>
    <xf numFmtId="0" fontId="3" fillId="0" borderId="0" xfId="0" applyFont="1" applyAlignment="1">
      <alignment horizontal="left" vertical="center" wrapText="1"/>
    </xf>
    <xf numFmtId="0" fontId="1" fillId="0" borderId="0" xfId="0" applyFont="1" applyAlignment="1">
      <alignment horizontal="left" vertical="center" wrapText="1"/>
    </xf>
    <xf numFmtId="0" fontId="1" fillId="5" borderId="0" xfId="0" applyFont="1" applyFill="1" applyAlignment="1">
      <alignment horizontal="left" vertical="center" wrapText="1"/>
    </xf>
    <xf numFmtId="0" fontId="1" fillId="0" borderId="0" xfId="0" applyFont="1" applyBorder="1" applyAlignment="1">
      <alignment horizontal="left" vertical="center" wrapText="1"/>
    </xf>
    <xf numFmtId="0" fontId="3" fillId="0" borderId="0" xfId="0" applyFont="1" applyAlignment="1">
      <alignment horizontal="left" wrapText="1"/>
    </xf>
    <xf numFmtId="0" fontId="3" fillId="0" borderId="0" xfId="0" applyFont="1" applyFill="1" applyAlignment="1">
      <alignment horizontal="left" vertical="center" wrapText="1"/>
    </xf>
    <xf numFmtId="9" fontId="1" fillId="0" borderId="8" xfId="2" applyFont="1" applyFill="1" applyBorder="1" applyAlignment="1">
      <alignment horizontal="left" vertical="center" wrapText="1"/>
    </xf>
    <xf numFmtId="17" fontId="10" fillId="0" borderId="8" xfId="0" applyNumberFormat="1" applyFont="1" applyFill="1" applyBorder="1" applyAlignment="1">
      <alignment horizontal="left" vertical="center" wrapText="1"/>
    </xf>
    <xf numFmtId="0" fontId="3" fillId="0" borderId="16" xfId="0" applyFont="1" applyFill="1" applyBorder="1" applyAlignment="1">
      <alignment horizontal="left" vertical="center" wrapText="1"/>
    </xf>
    <xf numFmtId="164" fontId="21" fillId="0" borderId="8" xfId="1" applyNumberFormat="1" applyFont="1" applyFill="1" applyBorder="1" applyAlignment="1">
      <alignment horizontal="left" vertical="center"/>
    </xf>
    <xf numFmtId="0" fontId="0" fillId="0" borderId="0" xfId="0" applyAlignment="1">
      <alignment horizontal="left" wrapText="1"/>
    </xf>
    <xf numFmtId="0" fontId="2" fillId="2" borderId="33" xfId="0" applyFont="1" applyFill="1" applyBorder="1" applyAlignment="1">
      <alignment horizontal="left" vertical="center" wrapText="1"/>
    </xf>
    <xf numFmtId="0" fontId="2" fillId="2" borderId="34"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5" fillId="4" borderId="17" xfId="0" applyNumberFormat="1" applyFont="1" applyFill="1" applyBorder="1" applyAlignment="1" applyProtection="1">
      <alignment horizontal="center" vertical="center" wrapText="1"/>
    </xf>
    <xf numFmtId="0" fontId="26" fillId="4" borderId="18" xfId="0" applyNumberFormat="1" applyFont="1" applyFill="1" applyBorder="1" applyAlignment="1" applyProtection="1">
      <alignment horizontal="center" vertical="center" wrapText="1"/>
    </xf>
    <xf numFmtId="0" fontId="25" fillId="4" borderId="20" xfId="0" applyNumberFormat="1" applyFont="1" applyFill="1" applyBorder="1" applyAlignment="1" applyProtection="1">
      <alignment horizontal="center" vertical="center" wrapText="1"/>
    </xf>
    <xf numFmtId="0" fontId="26" fillId="4" borderId="8" xfId="0" applyNumberFormat="1" applyFont="1" applyFill="1" applyBorder="1" applyAlignment="1" applyProtection="1">
      <alignment horizontal="center" vertical="center" wrapText="1"/>
    </xf>
    <xf numFmtId="0" fontId="25" fillId="4" borderId="22" xfId="0" applyNumberFormat="1" applyFont="1" applyFill="1" applyBorder="1" applyAlignment="1" applyProtection="1">
      <alignment horizontal="center" vertical="center" wrapText="1"/>
    </xf>
    <xf numFmtId="0" fontId="26" fillId="4" borderId="23" xfId="0" applyNumberFormat="1" applyFont="1" applyFill="1" applyBorder="1" applyAlignment="1" applyProtection="1">
      <alignment horizontal="center" vertical="center" wrapText="1"/>
    </xf>
    <xf numFmtId="0" fontId="17" fillId="6" borderId="12" xfId="0" applyFont="1" applyFill="1" applyBorder="1" applyAlignment="1">
      <alignment horizontal="left" vertical="center" wrapText="1"/>
    </xf>
    <xf numFmtId="0" fontId="26" fillId="4" borderId="8" xfId="0" applyNumberFormat="1" applyFont="1" applyFill="1" applyBorder="1" applyAlignment="1" applyProtection="1">
      <alignment vertical="center" wrapText="1"/>
    </xf>
    <xf numFmtId="0" fontId="29" fillId="4" borderId="8" xfId="0" applyFont="1" applyFill="1" applyBorder="1" applyAlignment="1">
      <alignment vertical="center" wrapText="1"/>
    </xf>
    <xf numFmtId="0" fontId="29" fillId="4" borderId="21" xfId="0" applyFont="1" applyFill="1" applyBorder="1" applyAlignment="1">
      <alignment vertical="center" wrapText="1"/>
    </xf>
    <xf numFmtId="0" fontId="29" fillId="4" borderId="8" xfId="0" applyFont="1" applyFill="1" applyBorder="1" applyAlignment="1">
      <alignment horizontal="left" vertical="center" wrapText="1"/>
    </xf>
    <xf numFmtId="0" fontId="22" fillId="4" borderId="8" xfId="0" applyFont="1" applyFill="1" applyBorder="1" applyAlignment="1">
      <alignment horizontal="left" vertical="center" wrapText="1"/>
    </xf>
    <xf numFmtId="0" fontId="29" fillId="4" borderId="21" xfId="0" applyFont="1" applyFill="1" applyBorder="1" applyAlignment="1">
      <alignment horizontal="left" vertical="center" wrapText="1"/>
    </xf>
    <xf numFmtId="0" fontId="22" fillId="4" borderId="36" xfId="0" applyFont="1" applyFill="1" applyBorder="1" applyAlignment="1">
      <alignment horizontal="left" vertical="center" wrapText="1"/>
    </xf>
    <xf numFmtId="0" fontId="22" fillId="4" borderId="37" xfId="0" quotePrefix="1" applyFont="1" applyFill="1" applyBorder="1" applyAlignment="1">
      <alignment horizontal="left" vertical="center" wrapText="1"/>
    </xf>
    <xf numFmtId="0" fontId="23" fillId="2" borderId="33" xfId="0" applyFont="1" applyFill="1" applyBorder="1" applyAlignment="1">
      <alignment horizontal="left" vertical="center" wrapText="1"/>
    </xf>
    <xf numFmtId="0" fontId="23" fillId="2" borderId="34" xfId="0" applyFont="1" applyFill="1" applyBorder="1" applyAlignment="1">
      <alignment horizontal="left" vertical="center" wrapText="1"/>
    </xf>
    <xf numFmtId="0" fontId="23" fillId="2" borderId="35" xfId="0" applyFont="1" applyFill="1" applyBorder="1" applyAlignment="1">
      <alignment horizontal="left" vertical="center" wrapText="1"/>
    </xf>
    <xf numFmtId="0" fontId="22" fillId="0" borderId="0" xfId="0" applyFont="1" applyAlignment="1">
      <alignment vertical="center" wrapText="1"/>
    </xf>
    <xf numFmtId="0" fontId="22" fillId="0" borderId="38" xfId="0" applyFont="1" applyBorder="1" applyAlignment="1">
      <alignment horizontal="left" vertical="center" wrapText="1"/>
    </xf>
    <xf numFmtId="0" fontId="22" fillId="0" borderId="39" xfId="0" applyFont="1" applyBorder="1" applyAlignment="1">
      <alignment horizontal="left" vertical="center" wrapText="1"/>
    </xf>
    <xf numFmtId="0" fontId="22" fillId="0" borderId="30" xfId="0" applyFont="1" applyBorder="1" applyAlignment="1">
      <alignment horizontal="left" vertical="center" wrapText="1"/>
    </xf>
    <xf numFmtId="0" fontId="22" fillId="0" borderId="0" xfId="0" applyFont="1" applyBorder="1" applyAlignment="1">
      <alignment vertical="center" wrapText="1"/>
    </xf>
    <xf numFmtId="0" fontId="23" fillId="2" borderId="38" xfId="0" applyFont="1" applyFill="1" applyBorder="1" applyAlignment="1">
      <alignment vertical="center" wrapText="1"/>
    </xf>
    <xf numFmtId="0" fontId="23" fillId="2" borderId="39" xfId="0" applyFont="1" applyFill="1" applyBorder="1" applyAlignment="1">
      <alignment vertical="center" wrapText="1"/>
    </xf>
    <xf numFmtId="0" fontId="23" fillId="2" borderId="30" xfId="0" applyFont="1" applyFill="1" applyBorder="1" applyAlignment="1">
      <alignment vertical="center" wrapText="1"/>
    </xf>
    <xf numFmtId="0" fontId="22" fillId="0" borderId="8" xfId="0" applyFont="1" applyBorder="1" applyAlignment="1">
      <alignment horizontal="center" vertical="center" wrapText="1"/>
    </xf>
    <xf numFmtId="0" fontId="22" fillId="4" borderId="8" xfId="0" applyFont="1" applyFill="1" applyBorder="1" applyAlignment="1">
      <alignment horizontal="center" vertical="center" wrapText="1"/>
    </xf>
    <xf numFmtId="0" fontId="23" fillId="6" borderId="5" xfId="0" applyFont="1" applyFill="1" applyBorder="1" applyAlignment="1">
      <alignment horizontal="left" vertical="center" wrapText="1"/>
    </xf>
    <xf numFmtId="0" fontId="1" fillId="0" borderId="44" xfId="0" applyFont="1" applyBorder="1" applyAlignment="1">
      <alignment horizontal="left" vertical="center" wrapText="1"/>
    </xf>
    <xf numFmtId="0" fontId="1" fillId="0" borderId="0" xfId="0" applyFont="1" applyBorder="1" applyAlignment="1">
      <alignment horizontal="left" vertical="center" wrapText="1"/>
    </xf>
    <xf numFmtId="0" fontId="1" fillId="0" borderId="4" xfId="0" applyFont="1" applyBorder="1" applyAlignment="1">
      <alignment horizontal="left" vertical="center" wrapText="1"/>
    </xf>
    <xf numFmtId="0" fontId="2" fillId="2" borderId="33"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1" fillId="11" borderId="33" xfId="0" applyFont="1" applyFill="1" applyBorder="1" applyAlignment="1">
      <alignment vertical="center" wrapText="1"/>
    </xf>
    <xf numFmtId="0" fontId="1" fillId="4" borderId="33" xfId="0" applyFont="1" applyFill="1" applyBorder="1" applyAlignment="1">
      <alignment horizontal="center" vertical="center" wrapText="1"/>
    </xf>
    <xf numFmtId="0" fontId="1" fillId="4" borderId="33" xfId="0" applyFont="1" applyFill="1" applyBorder="1" applyAlignment="1">
      <alignment vertical="center" wrapText="1"/>
    </xf>
    <xf numFmtId="0" fontId="39" fillId="4" borderId="32" xfId="0" applyFont="1" applyFill="1" applyBorder="1" applyAlignment="1">
      <alignment horizontal="center" vertical="center" wrapText="1"/>
    </xf>
    <xf numFmtId="0" fontId="1" fillId="4" borderId="32" xfId="0" applyFont="1" applyFill="1" applyBorder="1" applyAlignment="1">
      <alignment vertical="center" wrapText="1"/>
    </xf>
    <xf numFmtId="0" fontId="2" fillId="6" borderId="45" xfId="0" applyFont="1" applyFill="1" applyBorder="1" applyAlignment="1">
      <alignment horizontal="left" vertical="center" wrapText="1"/>
    </xf>
    <xf numFmtId="0" fontId="2" fillId="6" borderId="46" xfId="0" applyFont="1" applyFill="1" applyBorder="1" applyAlignment="1">
      <alignment horizontal="left" vertical="center" wrapText="1"/>
    </xf>
    <xf numFmtId="0" fontId="2" fillId="6" borderId="47" xfId="0" applyFont="1" applyFill="1" applyBorder="1" applyAlignment="1">
      <alignment horizontal="left" vertical="center" wrapText="1"/>
    </xf>
    <xf numFmtId="0" fontId="23" fillId="2" borderId="1" xfId="0" applyFont="1" applyFill="1" applyBorder="1" applyAlignment="1">
      <alignment horizontal="left" vertical="center" wrapText="1"/>
    </xf>
    <xf numFmtId="0" fontId="23" fillId="2" borderId="7" xfId="0" applyFont="1" applyFill="1" applyBorder="1" applyAlignment="1">
      <alignment horizontal="left" vertical="center" wrapText="1"/>
    </xf>
    <xf numFmtId="0" fontId="23" fillId="2" borderId="2" xfId="0" applyFont="1" applyFill="1" applyBorder="1" applyAlignment="1">
      <alignment horizontal="left" vertical="center" wrapText="1"/>
    </xf>
    <xf numFmtId="0" fontId="22" fillId="0" borderId="33" xfId="0" applyFont="1" applyBorder="1" applyAlignment="1">
      <alignment horizontal="left" vertical="center" wrapText="1"/>
    </xf>
    <xf numFmtId="0" fontId="22" fillId="0" borderId="34" xfId="0" applyFont="1" applyBorder="1" applyAlignment="1">
      <alignment horizontal="left" vertical="center" wrapText="1"/>
    </xf>
    <xf numFmtId="0" fontId="22" fillId="0" borderId="35" xfId="0" applyFont="1" applyBorder="1" applyAlignment="1">
      <alignment horizontal="left" vertical="center" wrapText="1"/>
    </xf>
    <xf numFmtId="0" fontId="23" fillId="2" borderId="28" xfId="0" applyFont="1" applyFill="1" applyBorder="1" applyAlignment="1">
      <alignment vertical="center" wrapText="1"/>
    </xf>
    <xf numFmtId="0" fontId="40" fillId="3" borderId="40" xfId="0" applyFont="1" applyFill="1" applyBorder="1" applyAlignment="1">
      <alignment vertical="center" wrapText="1"/>
    </xf>
    <xf numFmtId="0" fontId="41" fillId="4" borderId="29" xfId="0" applyFont="1" applyFill="1" applyBorder="1" applyAlignment="1">
      <alignment horizontal="center" vertical="center" wrapText="1"/>
    </xf>
    <xf numFmtId="0" fontId="41" fillId="4" borderId="18" xfId="0" applyFont="1" applyFill="1" applyBorder="1" applyAlignment="1">
      <alignment horizontal="center" vertical="center" wrapText="1"/>
    </xf>
    <xf numFmtId="0" fontId="41" fillId="4" borderId="19" xfId="0" applyFont="1" applyFill="1" applyBorder="1" applyAlignment="1">
      <alignment horizontal="center" vertical="center" wrapText="1"/>
    </xf>
    <xf numFmtId="0" fontId="40" fillId="3" borderId="41" xfId="0" applyFont="1" applyFill="1" applyBorder="1" applyAlignment="1">
      <alignment vertical="center" wrapText="1"/>
    </xf>
    <xf numFmtId="0" fontId="41" fillId="0" borderId="13" xfId="0" applyFont="1" applyBorder="1" applyAlignment="1">
      <alignment horizontal="center" vertical="center" wrapText="1"/>
    </xf>
    <xf numFmtId="0" fontId="41" fillId="0" borderId="8" xfId="0" applyFont="1" applyBorder="1" applyAlignment="1">
      <alignment horizontal="center" vertical="center" wrapText="1"/>
    </xf>
    <xf numFmtId="0" fontId="41" fillId="0" borderId="21" xfId="0" applyFont="1" applyBorder="1" applyAlignment="1">
      <alignment horizontal="center" vertical="center" wrapText="1"/>
    </xf>
    <xf numFmtId="0" fontId="41" fillId="4" borderId="13" xfId="0" applyFont="1" applyFill="1" applyBorder="1" applyAlignment="1">
      <alignment horizontal="center" vertical="center" wrapText="1"/>
    </xf>
    <xf numFmtId="0" fontId="41" fillId="4" borderId="8" xfId="0" applyFont="1" applyFill="1" applyBorder="1" applyAlignment="1">
      <alignment horizontal="center" vertical="center" wrapText="1"/>
    </xf>
    <xf numFmtId="0" fontId="41" fillId="4" borderId="21" xfId="0" applyFont="1" applyFill="1" applyBorder="1" applyAlignment="1">
      <alignment horizontal="center" vertical="center" wrapText="1"/>
    </xf>
    <xf numFmtId="0" fontId="40" fillId="3" borderId="42" xfId="0" applyFont="1" applyFill="1" applyBorder="1" applyAlignment="1">
      <alignment vertical="center" wrapText="1"/>
    </xf>
    <xf numFmtId="0" fontId="41" fillId="4" borderId="43" xfId="0" applyFont="1" applyFill="1" applyBorder="1" applyAlignment="1">
      <alignment horizontal="center" vertical="center" wrapText="1"/>
    </xf>
    <xf numFmtId="0" fontId="41" fillId="4" borderId="23" xfId="0" applyFont="1" applyFill="1" applyBorder="1" applyAlignment="1">
      <alignment horizontal="center" vertical="center" wrapText="1"/>
    </xf>
    <xf numFmtId="0" fontId="41" fillId="4" borderId="24" xfId="0" applyFont="1" applyFill="1" applyBorder="1" applyAlignment="1">
      <alignment horizontal="center" vertical="center" wrapText="1"/>
    </xf>
    <xf numFmtId="0" fontId="42" fillId="6" borderId="25" xfId="0" applyFont="1" applyFill="1" applyBorder="1" applyAlignment="1">
      <alignment horizontal="left" vertical="center" wrapText="1"/>
    </xf>
    <xf numFmtId="0" fontId="42" fillId="6" borderId="26" xfId="0" applyFont="1" applyFill="1" applyBorder="1" applyAlignment="1">
      <alignment horizontal="left" vertical="center" wrapText="1"/>
    </xf>
    <xf numFmtId="0" fontId="42" fillId="6" borderId="27" xfId="0" applyFont="1" applyFill="1" applyBorder="1" applyAlignment="1">
      <alignment horizontal="left" vertical="center" wrapText="1"/>
    </xf>
    <xf numFmtId="0" fontId="2" fillId="0" borderId="33" xfId="0" applyFont="1" applyBorder="1" applyAlignment="1">
      <alignment horizontal="left" vertical="center" wrapText="1"/>
    </xf>
    <xf numFmtId="0" fontId="2" fillId="0" borderId="34" xfId="0" applyFont="1" applyBorder="1" applyAlignment="1">
      <alignment horizontal="left" vertical="center" wrapText="1"/>
    </xf>
    <xf numFmtId="0" fontId="2" fillId="0" borderId="35" xfId="0" applyFont="1" applyBorder="1" applyAlignment="1">
      <alignment horizontal="left" vertical="center" wrapText="1"/>
    </xf>
    <xf numFmtId="0" fontId="2" fillId="3" borderId="32" xfId="0" applyFont="1" applyFill="1" applyBorder="1" applyAlignment="1">
      <alignment horizontal="center" vertical="center" wrapText="1"/>
    </xf>
    <xf numFmtId="0" fontId="2" fillId="3" borderId="35"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1" fillId="4" borderId="34" xfId="0" applyFont="1" applyFill="1" applyBorder="1" applyAlignment="1">
      <alignment vertical="center" wrapText="1"/>
    </xf>
    <xf numFmtId="0" fontId="1" fillId="4" borderId="5" xfId="0" applyFont="1" applyFill="1" applyBorder="1" applyAlignment="1">
      <alignment horizontal="center" vertical="center" wrapText="1"/>
    </xf>
    <xf numFmtId="0" fontId="24" fillId="4" borderId="33" xfId="3" applyFont="1" applyFill="1" applyBorder="1" applyAlignment="1" applyProtection="1">
      <alignment horizontal="center" vertical="center" wrapText="1"/>
    </xf>
    <xf numFmtId="0" fontId="2" fillId="3" borderId="48" xfId="0" applyFont="1" applyFill="1" applyBorder="1" applyAlignment="1">
      <alignment horizontal="center" vertical="center" wrapText="1"/>
    </xf>
    <xf numFmtId="0" fontId="1" fillId="0" borderId="35" xfId="0" applyFont="1" applyBorder="1" applyAlignment="1">
      <alignment vertical="center" wrapText="1"/>
    </xf>
    <xf numFmtId="0" fontId="1" fillId="0" borderId="32" xfId="0" applyFont="1" applyBorder="1" applyAlignment="1">
      <alignment horizontal="center" vertical="center" wrapText="1"/>
    </xf>
    <xf numFmtId="0" fontId="43" fillId="0" borderId="32" xfId="3" applyFont="1" applyBorder="1" applyAlignment="1" applyProtection="1">
      <alignment horizontal="center" vertical="center" wrapText="1"/>
    </xf>
    <xf numFmtId="0" fontId="1" fillId="0" borderId="32" xfId="0" applyFont="1" applyBorder="1" applyAlignment="1">
      <alignment vertical="center" wrapText="1"/>
    </xf>
    <xf numFmtId="0" fontId="1" fillId="0" borderId="9" xfId="0" applyFont="1" applyBorder="1" applyAlignment="1">
      <alignment vertical="center" wrapText="1"/>
    </xf>
    <xf numFmtId="0" fontId="1" fillId="0" borderId="5" xfId="0" applyFont="1" applyBorder="1" applyAlignment="1">
      <alignment horizontal="center" vertical="center" wrapText="1"/>
    </xf>
    <xf numFmtId="0" fontId="1" fillId="0" borderId="31" xfId="0" applyFont="1" applyBorder="1" applyAlignment="1">
      <alignment vertical="center" wrapText="1"/>
    </xf>
    <xf numFmtId="0" fontId="2" fillId="3" borderId="41" xfId="0" applyFont="1" applyFill="1" applyBorder="1" applyAlignment="1">
      <alignment horizontal="center" vertical="center" wrapText="1"/>
    </xf>
    <xf numFmtId="0" fontId="1" fillId="4" borderId="9" xfId="0" applyFont="1" applyFill="1" applyBorder="1" applyAlignment="1">
      <alignment vertical="center" wrapText="1"/>
    </xf>
    <xf numFmtId="0" fontId="43" fillId="4" borderId="33" xfId="3" applyFont="1" applyFill="1" applyBorder="1" applyAlignment="1" applyProtection="1">
      <alignment horizontal="center" vertical="center" wrapText="1"/>
    </xf>
    <xf numFmtId="0" fontId="1" fillId="4" borderId="31" xfId="0" applyFont="1" applyFill="1" applyBorder="1" applyAlignment="1">
      <alignment vertical="center" wrapText="1"/>
    </xf>
    <xf numFmtId="0" fontId="44" fillId="6" borderId="32" xfId="0" applyFont="1" applyFill="1" applyBorder="1" applyAlignment="1">
      <alignment horizontal="center" vertical="center" wrapText="1"/>
    </xf>
    <xf numFmtId="0" fontId="45" fillId="6" borderId="32" xfId="0" applyNumberFormat="1" applyFont="1" applyFill="1" applyBorder="1" applyAlignment="1" applyProtection="1">
      <alignment horizontal="center" vertical="center" wrapText="1"/>
    </xf>
    <xf numFmtId="0" fontId="39" fillId="6" borderId="32" xfId="0" applyFont="1" applyFill="1" applyBorder="1" applyAlignment="1">
      <alignment horizontal="center" vertical="center" wrapText="1"/>
    </xf>
    <xf numFmtId="0" fontId="44" fillId="6" borderId="5" xfId="0" applyFont="1" applyFill="1" applyBorder="1" applyAlignment="1">
      <alignment horizontal="center" vertical="center" wrapText="1"/>
    </xf>
    <xf numFmtId="0" fontId="18" fillId="6" borderId="31" xfId="0" applyFont="1" applyFill="1" applyBorder="1" applyAlignment="1">
      <alignment horizontal="center" vertical="center" wrapText="1"/>
    </xf>
    <xf numFmtId="0" fontId="39" fillId="6" borderId="5" xfId="0" applyFont="1" applyFill="1" applyBorder="1" applyAlignment="1">
      <alignment horizontal="center" vertical="center" wrapText="1"/>
    </xf>
    <xf numFmtId="0" fontId="1" fillId="6" borderId="32" xfId="0" applyFont="1" applyFill="1" applyBorder="1" applyAlignment="1">
      <alignment horizontal="center" vertical="center" wrapText="1"/>
    </xf>
    <xf numFmtId="0" fontId="2" fillId="3" borderId="49" xfId="0" applyFont="1" applyFill="1" applyBorder="1" applyAlignment="1">
      <alignment horizontal="center" vertical="center" wrapText="1"/>
    </xf>
    <xf numFmtId="0" fontId="39" fillId="0" borderId="5" xfId="0" applyFont="1" applyBorder="1" applyAlignment="1">
      <alignment vertical="center" wrapText="1"/>
    </xf>
    <xf numFmtId="0" fontId="39" fillId="4" borderId="5" xfId="0" applyFont="1" applyFill="1" applyBorder="1" applyAlignment="1">
      <alignment vertical="center" wrapText="1"/>
    </xf>
    <xf numFmtId="0" fontId="39" fillId="0" borderId="32" xfId="0" applyFont="1" applyBorder="1" applyAlignment="1">
      <alignment vertical="center" wrapText="1"/>
    </xf>
    <xf numFmtId="0" fontId="2" fillId="3" borderId="31" xfId="0" applyFont="1" applyFill="1" applyBorder="1" applyAlignment="1">
      <alignment horizontal="center" vertical="center" wrapText="1"/>
    </xf>
    <xf numFmtId="0" fontId="11" fillId="6" borderId="45" xfId="0" applyFont="1" applyFill="1" applyBorder="1" applyAlignment="1">
      <alignment horizontal="left" vertical="center" wrapText="1"/>
    </xf>
    <xf numFmtId="0" fontId="11" fillId="6" borderId="46" xfId="0" applyFont="1" applyFill="1" applyBorder="1" applyAlignment="1">
      <alignment horizontal="left" vertical="center" wrapText="1"/>
    </xf>
    <xf numFmtId="0" fontId="11" fillId="6" borderId="47" xfId="0" applyFont="1" applyFill="1" applyBorder="1" applyAlignment="1">
      <alignment horizontal="left" vertical="center" wrapText="1"/>
    </xf>
    <xf numFmtId="0" fontId="23" fillId="3" borderId="31"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46" fillId="11" borderId="31" xfId="0" applyFont="1" applyFill="1" applyBorder="1" applyAlignment="1">
      <alignment horizontal="center" vertical="center" wrapText="1"/>
    </xf>
    <xf numFmtId="0" fontId="46" fillId="0" borderId="32" xfId="0" applyFont="1" applyBorder="1" applyAlignment="1">
      <alignment horizontal="center" vertical="center" wrapText="1"/>
    </xf>
    <xf numFmtId="0" fontId="31" fillId="6" borderId="45" xfId="0" applyFont="1" applyFill="1" applyBorder="1" applyAlignment="1">
      <alignment horizontal="left" vertical="center" wrapText="1"/>
    </xf>
    <xf numFmtId="0" fontId="31" fillId="6" borderId="46" xfId="0" applyFont="1" applyFill="1" applyBorder="1" applyAlignment="1">
      <alignment horizontal="left" vertical="center" wrapText="1"/>
    </xf>
    <xf numFmtId="0" fontId="31" fillId="6" borderId="47" xfId="0" applyFont="1" applyFill="1" applyBorder="1" applyAlignment="1">
      <alignment horizontal="left" vertical="center" wrapText="1"/>
    </xf>
    <xf numFmtId="0" fontId="2" fillId="3" borderId="33" xfId="0" applyFont="1" applyFill="1" applyBorder="1" applyAlignment="1">
      <alignment horizontal="left" vertical="center" wrapText="1"/>
    </xf>
    <xf numFmtId="0" fontId="2" fillId="3" borderId="34" xfId="0" applyFont="1" applyFill="1" applyBorder="1" applyAlignment="1">
      <alignment horizontal="left" vertical="center" wrapText="1"/>
    </xf>
    <xf numFmtId="0" fontId="2" fillId="3" borderId="35" xfId="0" applyFont="1" applyFill="1" applyBorder="1" applyAlignment="1">
      <alignment horizontal="left" vertical="center" wrapText="1"/>
    </xf>
    <xf numFmtId="0" fontId="1" fillId="2" borderId="28" xfId="0" applyFont="1" applyFill="1" applyBorder="1" applyAlignment="1">
      <alignment vertical="center" wrapText="1"/>
    </xf>
    <xf numFmtId="0" fontId="47" fillId="3" borderId="32" xfId="0" applyFont="1" applyFill="1" applyBorder="1" applyAlignment="1">
      <alignment horizontal="center" vertical="center" wrapText="1"/>
    </xf>
    <xf numFmtId="0" fontId="1" fillId="3" borderId="35" xfId="0" applyFont="1" applyFill="1" applyBorder="1" applyAlignment="1">
      <alignment vertical="center" wrapText="1"/>
    </xf>
    <xf numFmtId="0" fontId="48" fillId="0" borderId="8" xfId="0" applyFont="1" applyBorder="1" applyAlignment="1">
      <alignment horizontal="left" vertical="center" wrapText="1"/>
    </xf>
    <xf numFmtId="9" fontId="1" fillId="0" borderId="8" xfId="0" applyNumberFormat="1" applyFont="1" applyBorder="1" applyAlignment="1">
      <alignment horizontal="center" vertical="center" wrapText="1"/>
    </xf>
    <xf numFmtId="9" fontId="1" fillId="0" borderId="8" xfId="0" applyNumberFormat="1" applyFont="1" applyFill="1" applyBorder="1" applyAlignment="1">
      <alignment horizontal="center" vertical="center" wrapText="1"/>
    </xf>
    <xf numFmtId="0" fontId="2" fillId="2" borderId="50" xfId="0" applyFont="1" applyFill="1" applyBorder="1" applyAlignment="1">
      <alignment horizontal="left" vertical="center" wrapText="1"/>
    </xf>
    <xf numFmtId="0" fontId="2" fillId="2" borderId="51" xfId="0" applyFont="1" applyFill="1" applyBorder="1" applyAlignment="1">
      <alignment horizontal="left" vertical="center" wrapText="1"/>
    </xf>
    <xf numFmtId="0" fontId="2" fillId="2" borderId="52"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23" fillId="3" borderId="10" xfId="0" applyFont="1" applyFill="1" applyBorder="1" applyAlignment="1">
      <alignment horizontal="center" vertical="center" wrapText="1"/>
    </xf>
    <xf numFmtId="0" fontId="23" fillId="3" borderId="53" xfId="0" applyFont="1" applyFill="1" applyBorder="1" applyAlignment="1">
      <alignment horizontal="center" vertical="center" wrapText="1"/>
    </xf>
    <xf numFmtId="0" fontId="22" fillId="11" borderId="31" xfId="0" applyFont="1" applyFill="1" applyBorder="1" applyAlignment="1">
      <alignment vertical="center" wrapText="1"/>
    </xf>
    <xf numFmtId="0" fontId="49" fillId="0" borderId="32" xfId="0" applyFont="1" applyFill="1" applyBorder="1" applyAlignment="1">
      <alignment horizontal="center" vertical="center" wrapText="1"/>
    </xf>
    <xf numFmtId="0" fontId="23" fillId="0" borderId="33" xfId="0" applyFont="1" applyBorder="1" applyAlignment="1">
      <alignment horizontal="left" vertical="center" wrapText="1"/>
    </xf>
    <xf numFmtId="0" fontId="23" fillId="0" borderId="34" xfId="0" applyFont="1" applyBorder="1" applyAlignment="1">
      <alignment horizontal="left" vertical="center" wrapText="1"/>
    </xf>
    <xf numFmtId="0" fontId="23" fillId="0" borderId="35" xfId="0" applyFont="1" applyBorder="1" applyAlignment="1">
      <alignment horizontal="left" vertical="center" wrapText="1"/>
    </xf>
    <xf numFmtId="0" fontId="23" fillId="2" borderId="28" xfId="0" applyFont="1" applyFill="1" applyBorder="1" applyAlignment="1">
      <alignment horizontal="center" vertical="center" wrapText="1"/>
    </xf>
    <xf numFmtId="0" fontId="23" fillId="3" borderId="2" xfId="0" applyFont="1" applyFill="1" applyBorder="1" applyAlignment="1">
      <alignment horizontal="center" vertical="center" wrapText="1"/>
    </xf>
    <xf numFmtId="0" fontId="23" fillId="3" borderId="7" xfId="0" applyFont="1" applyFill="1" applyBorder="1" applyAlignment="1">
      <alignment horizontal="center" vertical="center" wrapText="1"/>
    </xf>
    <xf numFmtId="0" fontId="23" fillId="3" borderId="28" xfId="0" applyFont="1" applyFill="1" applyBorder="1" applyAlignment="1">
      <alignment horizontal="center" vertical="center" wrapText="1"/>
    </xf>
    <xf numFmtId="0" fontId="23" fillId="3" borderId="54" xfId="0" applyFont="1" applyFill="1" applyBorder="1" applyAlignment="1">
      <alignment horizontal="center" vertical="center" wrapText="1"/>
    </xf>
    <xf numFmtId="0" fontId="23" fillId="2" borderId="48" xfId="0" applyFont="1" applyFill="1" applyBorder="1" applyAlignment="1">
      <alignment horizontal="center" vertical="center" wrapText="1"/>
    </xf>
    <xf numFmtId="0" fontId="23" fillId="3" borderId="10" xfId="0" applyFont="1" applyFill="1" applyBorder="1" applyAlignment="1">
      <alignment horizontal="center" vertical="center" wrapText="1"/>
    </xf>
    <xf numFmtId="0" fontId="23" fillId="3" borderId="0" xfId="0" applyFont="1" applyFill="1" applyBorder="1" applyAlignment="1">
      <alignment horizontal="center" vertical="center" wrapText="1"/>
    </xf>
    <xf numFmtId="0" fontId="23" fillId="3" borderId="48" xfId="0" applyFont="1" applyFill="1" applyBorder="1" applyAlignment="1">
      <alignment horizontal="center" vertical="center" wrapText="1"/>
    </xf>
    <xf numFmtId="0" fontId="23" fillId="3" borderId="53" xfId="0" applyFont="1" applyFill="1" applyBorder="1" applyAlignment="1">
      <alignment horizontal="center" vertical="center" wrapText="1"/>
    </xf>
    <xf numFmtId="10" fontId="22" fillId="4" borderId="8" xfId="2" applyNumberFormat="1" applyFont="1" applyFill="1" applyBorder="1" applyAlignment="1">
      <alignment horizontal="center" vertical="center" wrapText="1"/>
    </xf>
    <xf numFmtId="165" fontId="22" fillId="0" borderId="0" xfId="0" applyNumberFormat="1" applyFont="1" applyAlignment="1">
      <alignment vertical="center" wrapText="1"/>
    </xf>
    <xf numFmtId="0" fontId="51" fillId="6" borderId="45" xfId="0" applyFont="1" applyFill="1" applyBorder="1" applyAlignment="1">
      <alignment horizontal="left" vertical="center" wrapText="1"/>
    </xf>
    <xf numFmtId="0" fontId="51" fillId="6" borderId="46" xfId="0" applyFont="1" applyFill="1" applyBorder="1" applyAlignment="1">
      <alignment horizontal="left" vertical="center" wrapText="1"/>
    </xf>
    <xf numFmtId="0" fontId="51" fillId="6" borderId="47" xfId="0" applyFont="1" applyFill="1" applyBorder="1" applyAlignment="1">
      <alignment horizontal="left" vertical="center" wrapText="1"/>
    </xf>
    <xf numFmtId="0" fontId="23" fillId="3" borderId="55" xfId="0" applyFont="1" applyFill="1" applyBorder="1" applyAlignment="1">
      <alignment horizontal="center" vertical="center" wrapText="1"/>
    </xf>
    <xf numFmtId="0" fontId="23" fillId="3" borderId="56" xfId="0" applyFont="1" applyFill="1" applyBorder="1" applyAlignment="1">
      <alignment horizontal="center" vertical="center" wrapText="1"/>
    </xf>
    <xf numFmtId="165" fontId="22" fillId="0" borderId="57" xfId="0" applyNumberFormat="1" applyFont="1" applyBorder="1" applyAlignment="1">
      <alignment horizontal="center" vertical="center" wrapText="1"/>
    </xf>
    <xf numFmtId="165" fontId="22" fillId="0" borderId="57" xfId="0" applyNumberFormat="1" applyFont="1" applyFill="1" applyBorder="1" applyAlignment="1">
      <alignment horizontal="center" vertical="center" wrapText="1"/>
    </xf>
    <xf numFmtId="10" fontId="22" fillId="4" borderId="58" xfId="2" applyNumberFormat="1" applyFont="1" applyFill="1" applyBorder="1" applyAlignment="1">
      <alignment horizontal="center" vertical="center" wrapText="1"/>
    </xf>
    <xf numFmtId="164" fontId="22" fillId="4" borderId="8" xfId="1" applyFont="1" applyFill="1" applyBorder="1" applyAlignment="1">
      <alignment horizontal="center" vertical="center" wrapText="1"/>
    </xf>
    <xf numFmtId="10" fontId="50" fillId="4" borderId="8" xfId="2" applyNumberFormat="1" applyFont="1" applyFill="1" applyBorder="1" applyAlignment="1" applyProtection="1">
      <alignment horizontal="center" vertical="center" wrapText="1"/>
    </xf>
    <xf numFmtId="0" fontId="22" fillId="0" borderId="17" xfId="0" applyFont="1" applyBorder="1" applyAlignment="1">
      <alignment horizontal="left" vertical="center" wrapText="1"/>
    </xf>
    <xf numFmtId="0" fontId="22" fillId="0" borderId="20" xfId="0" applyFont="1" applyBorder="1" applyAlignment="1">
      <alignment horizontal="left" vertical="center" wrapText="1"/>
    </xf>
    <xf numFmtId="0" fontId="11" fillId="5" borderId="0" xfId="0" applyFont="1" applyFill="1" applyAlignment="1">
      <alignment vertical="center" wrapText="1"/>
    </xf>
    <xf numFmtId="0" fontId="23" fillId="0" borderId="20" xfId="0" applyFont="1" applyBorder="1" applyAlignment="1">
      <alignment horizontal="left" vertical="center" wrapText="1"/>
    </xf>
    <xf numFmtId="164" fontId="23" fillId="4" borderId="8" xfId="1" applyFont="1" applyFill="1" applyBorder="1" applyAlignment="1">
      <alignment horizontal="center" vertical="center" wrapText="1"/>
    </xf>
    <xf numFmtId="10" fontId="23" fillId="4" borderId="8" xfId="2" applyNumberFormat="1" applyFont="1" applyFill="1" applyBorder="1" applyAlignment="1">
      <alignment horizontal="center" vertical="center" wrapText="1"/>
    </xf>
    <xf numFmtId="10" fontId="52" fillId="4" borderId="8" xfId="2" applyNumberFormat="1" applyFont="1" applyFill="1" applyBorder="1" applyAlignment="1" applyProtection="1">
      <alignment horizontal="center" vertical="center" wrapText="1"/>
    </xf>
    <xf numFmtId="0" fontId="23" fillId="0" borderId="0" xfId="0" applyFont="1" applyAlignment="1">
      <alignment vertical="center" wrapText="1"/>
    </xf>
    <xf numFmtId="0" fontId="11" fillId="0" borderId="0" xfId="0" applyFont="1" applyAlignment="1">
      <alignment vertical="center" wrapText="1"/>
    </xf>
    <xf numFmtId="0" fontId="2" fillId="0" borderId="0" xfId="0" applyFont="1" applyAlignment="1">
      <alignment vertical="center" wrapText="1"/>
    </xf>
    <xf numFmtId="10" fontId="2" fillId="0" borderId="0" xfId="0" applyNumberFormat="1" applyFont="1" applyBorder="1" applyAlignment="1">
      <alignment vertical="center" wrapText="1"/>
    </xf>
    <xf numFmtId="0" fontId="3" fillId="0" borderId="8" xfId="0" applyFont="1" applyBorder="1" applyAlignment="1">
      <alignment horizontal="center" vertical="center" wrapText="1"/>
    </xf>
    <xf numFmtId="4" fontId="3" fillId="0" borderId="8" xfId="0" applyNumberFormat="1" applyFont="1" applyBorder="1" applyAlignment="1">
      <alignment horizontal="center" vertical="center" wrapText="1"/>
    </xf>
    <xf numFmtId="0" fontId="2" fillId="0" borderId="0" xfId="0" applyFont="1" applyFill="1" applyBorder="1" applyAlignment="1">
      <alignment vertical="center"/>
    </xf>
    <xf numFmtId="0" fontId="2" fillId="0" borderId="0" xfId="0" applyFont="1" applyFill="1" applyBorder="1" applyAlignment="1">
      <alignment horizontal="center" vertical="center" wrapText="1"/>
    </xf>
    <xf numFmtId="0" fontId="6" fillId="0" borderId="0" xfId="3" applyFill="1" applyBorder="1" applyAlignment="1">
      <alignment horizontal="center" vertical="center" wrapText="1"/>
    </xf>
    <xf numFmtId="0" fontId="45" fillId="0" borderId="0" xfId="0" applyFont="1" applyFill="1" applyBorder="1" applyAlignment="1">
      <alignment horizontal="center" vertical="center" wrapText="1"/>
    </xf>
    <xf numFmtId="0" fontId="3" fillId="4" borderId="8" xfId="0" applyFont="1" applyFill="1" applyBorder="1" applyAlignment="1">
      <alignment vertical="center" wrapText="1"/>
    </xf>
    <xf numFmtId="0" fontId="3" fillId="0" borderId="8" xfId="0" applyFont="1" applyFill="1" applyBorder="1" applyAlignment="1">
      <alignment vertical="center" wrapText="1"/>
    </xf>
    <xf numFmtId="0" fontId="2" fillId="2" borderId="8" xfId="0" applyFont="1" applyFill="1" applyBorder="1" applyAlignment="1">
      <alignment horizontal="left" vertical="center"/>
    </xf>
    <xf numFmtId="0" fontId="2" fillId="3" borderId="45" xfId="0" applyFont="1" applyFill="1" applyBorder="1" applyAlignment="1">
      <alignment vertical="center" wrapText="1"/>
    </xf>
    <xf numFmtId="0" fontId="2" fillId="3" borderId="47" xfId="0" applyFont="1" applyFill="1" applyBorder="1" applyAlignment="1">
      <alignment horizontal="center" vertical="center" wrapText="1"/>
    </xf>
    <xf numFmtId="0" fontId="2" fillId="3" borderId="47" xfId="0" applyFont="1" applyFill="1" applyBorder="1" applyAlignment="1">
      <alignment vertical="center" wrapText="1"/>
    </xf>
    <xf numFmtId="0" fontId="2" fillId="11" borderId="45" xfId="0" applyFont="1" applyFill="1" applyBorder="1" applyAlignment="1">
      <alignment horizontal="center" vertical="center" wrapText="1"/>
    </xf>
    <xf numFmtId="0" fontId="1" fillId="4" borderId="57" xfId="0" applyFont="1" applyFill="1" applyBorder="1" applyAlignment="1">
      <alignment horizontal="center" vertical="center" wrapText="1"/>
    </xf>
    <xf numFmtId="0" fontId="1" fillId="4" borderId="57" xfId="0" applyFont="1" applyFill="1" applyBorder="1" applyAlignment="1">
      <alignment horizontal="left" vertical="center" wrapText="1"/>
    </xf>
    <xf numFmtId="0" fontId="1" fillId="4" borderId="58" xfId="0" applyFont="1" applyFill="1" applyBorder="1" applyAlignment="1">
      <alignment horizontal="left" vertical="center" wrapText="1"/>
    </xf>
    <xf numFmtId="0" fontId="2" fillId="2" borderId="38" xfId="0" applyFont="1" applyFill="1" applyBorder="1" applyAlignment="1">
      <alignment vertical="center" wrapText="1"/>
    </xf>
    <xf numFmtId="0" fontId="2" fillId="2" borderId="39" xfId="0" applyFont="1" applyFill="1" applyBorder="1" applyAlignment="1">
      <alignment horizontal="center" vertical="center" wrapText="1"/>
    </xf>
    <xf numFmtId="0" fontId="2" fillId="2" borderId="30" xfId="0" applyFont="1" applyFill="1" applyBorder="1" applyAlignment="1">
      <alignment vertical="center" wrapText="1"/>
    </xf>
    <xf numFmtId="0" fontId="1" fillId="3" borderId="40" xfId="0" applyFont="1" applyFill="1" applyBorder="1" applyAlignment="1">
      <alignment vertical="center" wrapText="1"/>
    </xf>
    <xf numFmtId="0" fontId="1" fillId="3" borderId="29" xfId="0" applyFont="1" applyFill="1" applyBorder="1" applyAlignment="1">
      <alignment horizontal="center" vertical="center" wrapText="1"/>
    </xf>
    <xf numFmtId="0" fontId="24" fillId="3" borderId="19" xfId="3" applyFont="1" applyFill="1" applyBorder="1" applyAlignment="1" applyProtection="1">
      <alignment horizontal="center" vertical="center"/>
    </xf>
    <xf numFmtId="0" fontId="1" fillId="3" borderId="41" xfId="0" applyFont="1" applyFill="1" applyBorder="1" applyAlignment="1">
      <alignment vertical="center" wrapText="1"/>
    </xf>
    <xf numFmtId="0" fontId="24" fillId="0" borderId="21" xfId="3" applyFont="1" applyFill="1" applyBorder="1" applyAlignment="1" applyProtection="1">
      <alignment horizontal="center" vertical="center" wrapText="1"/>
    </xf>
    <xf numFmtId="0" fontId="1" fillId="3" borderId="13" xfId="0" applyFont="1" applyFill="1" applyBorder="1" applyAlignment="1">
      <alignment horizontal="center" vertical="center" wrapText="1"/>
    </xf>
    <xf numFmtId="0" fontId="24" fillId="3" borderId="21" xfId="3" applyFont="1" applyFill="1" applyBorder="1" applyAlignment="1" applyProtection="1">
      <alignment horizontal="center" vertical="center" wrapText="1"/>
    </xf>
    <xf numFmtId="0" fontId="1" fillId="3" borderId="42" xfId="0" applyFont="1" applyFill="1" applyBorder="1" applyAlignment="1">
      <alignment vertical="center" wrapText="1"/>
    </xf>
    <xf numFmtId="0" fontId="1" fillId="0" borderId="43" xfId="0" applyFont="1" applyFill="1" applyBorder="1" applyAlignment="1">
      <alignment horizontal="center" vertical="center" wrapText="1"/>
    </xf>
    <xf numFmtId="0" fontId="24" fillId="0" borderId="24" xfId="3" applyFont="1" applyFill="1" applyBorder="1" applyAlignment="1" applyProtection="1">
      <alignment horizontal="center" vertical="center" wrapText="1"/>
    </xf>
    <xf numFmtId="0" fontId="1" fillId="3" borderId="5" xfId="0" applyFont="1" applyFill="1" applyBorder="1" applyAlignment="1">
      <alignment horizontal="left" vertical="center" wrapText="1"/>
    </xf>
    <xf numFmtId="0" fontId="1" fillId="3" borderId="9" xfId="0" applyFont="1" applyFill="1" applyBorder="1" applyAlignment="1">
      <alignment horizontal="left" vertical="center" wrapText="1"/>
    </xf>
    <xf numFmtId="0" fontId="1" fillId="3" borderId="6" xfId="0" applyFont="1" applyFill="1" applyBorder="1" applyAlignment="1">
      <alignment horizontal="left" vertical="center" wrapText="1"/>
    </xf>
    <xf numFmtId="0" fontId="14" fillId="6" borderId="45" xfId="0" applyFont="1" applyFill="1" applyBorder="1" applyAlignment="1">
      <alignment horizontal="left" vertical="center" wrapText="1"/>
    </xf>
    <xf numFmtId="0" fontId="14" fillId="6" borderId="46" xfId="0" applyFont="1" applyFill="1" applyBorder="1" applyAlignment="1">
      <alignment horizontal="left" vertical="center" wrapText="1"/>
    </xf>
    <xf numFmtId="0" fontId="14" fillId="6" borderId="47" xfId="0" applyFont="1" applyFill="1" applyBorder="1" applyAlignment="1">
      <alignment horizontal="left" vertical="center" wrapText="1"/>
    </xf>
    <xf numFmtId="0" fontId="3" fillId="0" borderId="8" xfId="0" applyFont="1" applyBorder="1" applyAlignment="1">
      <alignment horizontal="center" vertical="center" wrapText="1"/>
    </xf>
    <xf numFmtId="0" fontId="53" fillId="9" borderId="8" xfId="0" applyFont="1" applyFill="1" applyBorder="1" applyAlignment="1">
      <alignment vertical="center" wrapText="1"/>
    </xf>
    <xf numFmtId="164" fontId="53" fillId="9" borderId="8" xfId="1" applyFont="1" applyFill="1" applyBorder="1" applyAlignment="1">
      <alignment vertical="center" wrapText="1"/>
    </xf>
    <xf numFmtId="0" fontId="3" fillId="0" borderId="8" xfId="0" applyFont="1" applyBorder="1" applyAlignment="1">
      <alignment horizontal="justify" vertical="center" wrapText="1"/>
    </xf>
    <xf numFmtId="0" fontId="23" fillId="6" borderId="45" xfId="0" applyFont="1" applyFill="1" applyBorder="1" applyAlignment="1">
      <alignment horizontal="left" vertical="center" wrapText="1"/>
    </xf>
    <xf numFmtId="0" fontId="23" fillId="6" borderId="46" xfId="0" applyFont="1" applyFill="1" applyBorder="1" applyAlignment="1">
      <alignment horizontal="left" vertical="center" wrapText="1"/>
    </xf>
    <xf numFmtId="0" fontId="23" fillId="6" borderId="47" xfId="0" applyFont="1" applyFill="1" applyBorder="1" applyAlignment="1">
      <alignment horizontal="left" vertical="center" wrapText="1"/>
    </xf>
    <xf numFmtId="0" fontId="17" fillId="0" borderId="0" xfId="0" applyFont="1" applyFill="1" applyBorder="1" applyAlignment="1">
      <alignment vertical="center" wrapText="1"/>
    </xf>
    <xf numFmtId="0" fontId="17" fillId="6" borderId="8"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48" fillId="0" borderId="0" xfId="0" applyFont="1" applyBorder="1" applyAlignment="1">
      <alignment horizontal="left" vertical="center" wrapText="1"/>
    </xf>
    <xf numFmtId="0" fontId="0" fillId="0" borderId="0" xfId="0" applyBorder="1" applyAlignment="1">
      <alignment vertical="center" wrapText="1"/>
    </xf>
    <xf numFmtId="9" fontId="1" fillId="0" borderId="0" xfId="0" applyNumberFormat="1" applyFont="1" applyBorder="1" applyAlignment="1">
      <alignment horizontal="center" vertical="center" wrapText="1"/>
    </xf>
    <xf numFmtId="0" fontId="40" fillId="6" borderId="45" xfId="0" applyFont="1" applyFill="1" applyBorder="1" applyAlignment="1">
      <alignment horizontal="left" vertical="center" wrapText="1"/>
    </xf>
    <xf numFmtId="0" fontId="40" fillId="6" borderId="46" xfId="0" applyFont="1" applyFill="1" applyBorder="1" applyAlignment="1">
      <alignment horizontal="left" vertical="center" wrapText="1"/>
    </xf>
    <xf numFmtId="0" fontId="40" fillId="6" borderId="47" xfId="0" applyFont="1" applyFill="1" applyBorder="1" applyAlignment="1">
      <alignment horizontal="left" vertical="center" wrapText="1"/>
    </xf>
    <xf numFmtId="0" fontId="54" fillId="6" borderId="45" xfId="0" applyFont="1" applyFill="1" applyBorder="1" applyAlignment="1">
      <alignment horizontal="left" vertical="center" wrapText="1"/>
    </xf>
    <xf numFmtId="0" fontId="54" fillId="6" borderId="46" xfId="0" applyFont="1" applyFill="1" applyBorder="1" applyAlignment="1">
      <alignment horizontal="left" vertical="center" wrapText="1"/>
    </xf>
    <xf numFmtId="0" fontId="54" fillId="6" borderId="47" xfId="0" applyFont="1" applyFill="1" applyBorder="1" applyAlignment="1">
      <alignment horizontal="left" vertical="center" wrapText="1"/>
    </xf>
    <xf numFmtId="0" fontId="55" fillId="6" borderId="25" xfId="0" applyFont="1" applyFill="1" applyBorder="1" applyAlignment="1">
      <alignment horizontal="left" vertical="center" wrapText="1"/>
    </xf>
    <xf numFmtId="0" fontId="55" fillId="6" borderId="26" xfId="0" applyFont="1" applyFill="1" applyBorder="1" applyAlignment="1">
      <alignment horizontal="left" vertical="center" wrapText="1"/>
    </xf>
    <xf numFmtId="0" fontId="55" fillId="6" borderId="27" xfId="0" applyFont="1" applyFill="1" applyBorder="1" applyAlignment="1">
      <alignment horizontal="left" vertical="center" wrapText="1"/>
    </xf>
    <xf numFmtId="0" fontId="19" fillId="6" borderId="45" xfId="0" applyFont="1" applyFill="1" applyBorder="1" applyAlignment="1">
      <alignment horizontal="left" vertical="center" wrapText="1"/>
    </xf>
    <xf numFmtId="0" fontId="19" fillId="6" borderId="46" xfId="0" applyFont="1" applyFill="1" applyBorder="1" applyAlignment="1">
      <alignment horizontal="left" vertical="center" wrapText="1"/>
    </xf>
    <xf numFmtId="0" fontId="19" fillId="6" borderId="47" xfId="0" applyFont="1" applyFill="1" applyBorder="1" applyAlignment="1">
      <alignment horizontal="left" vertical="center" wrapText="1"/>
    </xf>
    <xf numFmtId="0" fontId="40" fillId="6" borderId="46" xfId="0" applyFont="1" applyFill="1" applyBorder="1" applyAlignment="1">
      <alignment horizontal="left" vertical="center"/>
    </xf>
    <xf numFmtId="0" fontId="40" fillId="6" borderId="47" xfId="0" applyFont="1" applyFill="1" applyBorder="1" applyAlignment="1">
      <alignment horizontal="left" vertical="center"/>
    </xf>
    <xf numFmtId="0" fontId="21" fillId="0" borderId="0" xfId="0" applyFont="1" applyFill="1" applyBorder="1" applyAlignment="1">
      <alignment horizontal="left" vertical="center" wrapText="1"/>
    </xf>
    <xf numFmtId="164" fontId="21" fillId="0" borderId="0" xfId="1" applyNumberFormat="1" applyFont="1" applyFill="1" applyBorder="1" applyAlignment="1">
      <alignment horizontal="center" vertical="center"/>
    </xf>
    <xf numFmtId="164" fontId="21" fillId="0" borderId="0" xfId="1" applyNumberFormat="1" applyFont="1" applyFill="1" applyBorder="1" applyAlignment="1">
      <alignment horizontal="left" vertical="center"/>
    </xf>
    <xf numFmtId="0" fontId="21" fillId="0" borderId="0" xfId="0" applyFont="1" applyFill="1" applyBorder="1" applyAlignment="1">
      <alignment horizontal="center" vertical="center" wrapText="1"/>
    </xf>
    <xf numFmtId="0" fontId="6" fillId="0" borderId="0" xfId="3" applyBorder="1"/>
    <xf numFmtId="0" fontId="11" fillId="6" borderId="46" xfId="0" applyFont="1" applyFill="1" applyBorder="1" applyAlignment="1">
      <alignment horizontal="left" vertical="center"/>
    </xf>
    <xf numFmtId="0" fontId="11" fillId="6" borderId="47" xfId="0" applyFont="1" applyFill="1" applyBorder="1" applyAlignment="1">
      <alignment horizontal="left" vertical="center"/>
    </xf>
    <xf numFmtId="0" fontId="22" fillId="11" borderId="45" xfId="0" applyFont="1" applyFill="1" applyBorder="1" applyAlignment="1">
      <alignment horizontal="justify" vertical="center" wrapText="1"/>
    </xf>
    <xf numFmtId="0" fontId="23" fillId="2" borderId="46" xfId="0" applyFont="1" applyFill="1" applyBorder="1" applyAlignment="1">
      <alignment vertical="center" wrapText="1"/>
    </xf>
    <xf numFmtId="0" fontId="22" fillId="4" borderId="58" xfId="0" applyFont="1" applyFill="1" applyBorder="1" applyAlignment="1">
      <alignment horizontal="left" vertical="center" wrapText="1"/>
    </xf>
    <xf numFmtId="10" fontId="2" fillId="0" borderId="0" xfId="0" applyNumberFormat="1" applyFont="1" applyAlignment="1">
      <alignment vertical="center" wrapText="1"/>
    </xf>
    <xf numFmtId="10" fontId="1" fillId="0" borderId="12" xfId="0" applyNumberFormat="1" applyFont="1" applyBorder="1" applyAlignment="1">
      <alignment vertical="center" wrapText="1"/>
    </xf>
    <xf numFmtId="10" fontId="10" fillId="0" borderId="8" xfId="0" applyNumberFormat="1" applyFont="1" applyFill="1" applyBorder="1" applyAlignment="1">
      <alignment vertical="center" wrapText="1"/>
    </xf>
    <xf numFmtId="10" fontId="10" fillId="0" borderId="8" xfId="2" applyNumberFormat="1" applyFont="1" applyFill="1" applyBorder="1" applyAlignment="1">
      <alignment vertical="center" wrapText="1"/>
    </xf>
    <xf numFmtId="0" fontId="57" fillId="4" borderId="18" xfId="0" applyFont="1" applyFill="1" applyBorder="1" applyAlignment="1">
      <alignment vertical="center" wrapText="1"/>
    </xf>
    <xf numFmtId="0" fontId="59" fillId="4" borderId="18" xfId="0" applyFont="1" applyFill="1" applyBorder="1" applyAlignment="1">
      <alignment vertical="center" wrapText="1"/>
    </xf>
    <xf numFmtId="0" fontId="26" fillId="4" borderId="19" xfId="0" applyNumberFormat="1" applyFont="1" applyFill="1" applyBorder="1" applyAlignment="1" applyProtection="1">
      <alignment horizontal="justify" vertical="center" wrapText="1"/>
    </xf>
    <xf numFmtId="0" fontId="23" fillId="3" borderId="50" xfId="0" applyFont="1" applyFill="1" applyBorder="1" applyAlignment="1">
      <alignment vertical="center" wrapText="1"/>
    </xf>
    <xf numFmtId="0" fontId="23" fillId="3" borderId="60" xfId="0" applyFont="1" applyFill="1" applyBorder="1" applyAlignment="1">
      <alignment vertical="center" wrapText="1"/>
    </xf>
    <xf numFmtId="0" fontId="23" fillId="3" borderId="59" xfId="0" applyFont="1" applyFill="1" applyBorder="1" applyAlignment="1">
      <alignment vertical="center" wrapText="1"/>
    </xf>
    <xf numFmtId="0" fontId="23" fillId="6" borderId="9" xfId="0" applyFont="1" applyFill="1" applyBorder="1" applyAlignment="1">
      <alignment horizontal="left" vertical="center" wrapText="1"/>
    </xf>
    <xf numFmtId="0" fontId="23" fillId="6" borderId="6" xfId="0" applyFont="1" applyFill="1" applyBorder="1" applyAlignment="1">
      <alignment horizontal="left" vertical="center" wrapText="1"/>
    </xf>
    <xf numFmtId="0" fontId="0" fillId="0" borderId="8" xfId="0" applyBorder="1" applyAlignment="1">
      <alignment wrapText="1"/>
    </xf>
  </cellXfs>
  <cellStyles count="8">
    <cellStyle name="Hipervínculo" xfId="3" builtinId="8"/>
    <cellStyle name="Millares" xfId="1" builtinId="3"/>
    <cellStyle name="Millares 2" xfId="6"/>
    <cellStyle name="Normal" xfId="0" builtinId="0"/>
    <cellStyle name="Normal 2" xfId="4"/>
    <cellStyle name="Normal 3" xfId="7"/>
    <cellStyle name="Porcentaje" xfId="2" builtinId="5"/>
    <cellStyle name="Porcentual 2" xfId="5"/>
  </cellStyles>
  <dxfs count="0"/>
  <tableStyles count="0" defaultTableStyle="TableStyleMedium9" defaultPivotStyle="PivotStyleLight16"/>
  <colors>
    <mruColors>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gobiernoabierto.quito.gob.ec/Archivos/quitoparticipa/RDC2021/AZEloyAlfaro/ObrasPP/01_COTO-MQAZEA-01-2021_Acta_ER_provisional.pdf" TargetMode="External"/><Relationship Id="rId18" Type="http://schemas.openxmlformats.org/officeDocument/2006/relationships/hyperlink" Target="https://gobiernoabierto.quito.gob.ec/Archivos/quitoparticipa/RDC2021/AZEloyAlfaro/ObrasPP/02%20MCO-MDMQAZEA-02-2021_Acta_ER_provisional.pdf" TargetMode="External"/><Relationship Id="rId26" Type="http://schemas.openxmlformats.org/officeDocument/2006/relationships/hyperlink" Target="https://gobiernoabierto.quito.gob.ec/Archivos/quitoparticipa/RDC2021/AZEloyAlfaro/ObrasPP/02%20MCO-MDMQAZEA-02-2021_Acta_ER_provisional.pdf" TargetMode="External"/><Relationship Id="rId39" Type="http://schemas.openxmlformats.org/officeDocument/2006/relationships/hyperlink" Target="https://gobiernoabierto.quito.gob.ec/Archivos/quitoparticipa/RDC2021/AZEloyAlfaro/ObrasPP/02_COTO-MQAZEA-02-2021_Acta_ER_provisional.pdf" TargetMode="External"/><Relationship Id="rId21" Type="http://schemas.openxmlformats.org/officeDocument/2006/relationships/hyperlink" Target="https://gobiernoabierto.quito.gob.ec/Archivos/quitoparticipa/RDC2021/AZEloyAlfaro/ObrasPP/02%20MCO-MDMQAZEA-02-2021_Acta_ER_provisional.pdf" TargetMode="External"/><Relationship Id="rId34" Type="http://schemas.openxmlformats.org/officeDocument/2006/relationships/hyperlink" Target="https://gobiernoabierto.quito.gob.ec/Archivos/quitoparticipa/RDC2021/AZEloyAlfaro/ObrasPP/02_COTO-MQAZEA-02-2021_Acta_ER_provisional.pdf" TargetMode="External"/><Relationship Id="rId42" Type="http://schemas.openxmlformats.org/officeDocument/2006/relationships/hyperlink" Target="https://gobiernoabierto.quito.gob.ec/Archivos/quitoparticipa/RDC2021/AZEloyAlfaro/ObrasPP/03_COTO-MQAZEA-03-2021_Acta_ER_provisional.pdf" TargetMode="External"/><Relationship Id="rId47" Type="http://schemas.openxmlformats.org/officeDocument/2006/relationships/hyperlink" Target="https://gobiernoabierto.quito.gob.ec/Archivos/quitoparticipa/RDC2021/AZEloyAlfaro/ObrasPP/03_COTO-MQAZEA-03-2021_Acta_ER_provisional.pdf" TargetMode="External"/><Relationship Id="rId50" Type="http://schemas.openxmlformats.org/officeDocument/2006/relationships/hyperlink" Target="https://gobiernoabierto.quito.gob.ec/Archivos/quitoparticipa/RDC2021/AZEloyAlfaro/ObrasPP/03_COTO-MQAZEA-03-2021_Acta_ER_provisional.pdf" TargetMode="External"/><Relationship Id="rId55" Type="http://schemas.openxmlformats.org/officeDocument/2006/relationships/hyperlink" Target="https://gobiernoabierto.quito.gob.ec/Archivos/quitoparticipa/RDC2021/AZEloyAlfaro/ObrasPP/07_MCO-MDMQAZEA-07-2021_Acta_ER_provisional.pdf" TargetMode="External"/><Relationship Id="rId63" Type="http://schemas.openxmlformats.org/officeDocument/2006/relationships/hyperlink" Target="https://gobiernoabierto.quito.gob.ec/Archivos/quitoparticipa/RDC2021/AZEloyAlfaro/ObrasPP/Acta_desestimiento_Ferroviaria.pdf" TargetMode="External"/><Relationship Id="rId68" Type="http://schemas.openxmlformats.org/officeDocument/2006/relationships/hyperlink" Target="https://gobiernoabierto.quito.gob.ec/Archivos/quitoparticipa/RDC2021/AZEloyAlfaro/ComPub/MENOR_CUANTIA.pdf" TargetMode="External"/><Relationship Id="rId76" Type="http://schemas.openxmlformats.org/officeDocument/2006/relationships/hyperlink" Target="https://mdmqdireccioninformatica-my.sharepoint.com/:b:/g/personal/gobierno_abierto_quito_gob_ec/Ec4zMZT8uoRBgBwg6rHoMnIB8PCaxzJ4n0hIVuc4IzeNaA?e=IjgQpV" TargetMode="External"/><Relationship Id="rId84" Type="http://schemas.openxmlformats.org/officeDocument/2006/relationships/hyperlink" Target="https://gobiernoabierto.quito.gob.ec/Archivos/quitoparticipa/RDC2021/AZEloyAlfaro/ObraPublica/09_MCO-MDMQAZEA-09-2021.pdf" TargetMode="External"/><Relationship Id="rId89" Type="http://schemas.openxmlformats.org/officeDocument/2006/relationships/printerSettings" Target="../printerSettings/printerSettings1.bin"/><Relationship Id="rId7" Type="http://schemas.openxmlformats.org/officeDocument/2006/relationships/hyperlink" Target="https://gobiernoabierto.quito.gob.ec/Archivos/quitoparticipa/RDC2021/AZEloyAlfaro/ObrasPP/01_COTO-MQAZEA-01-2021_Acta_ER_provisional.pdf" TargetMode="External"/><Relationship Id="rId71" Type="http://schemas.openxmlformats.org/officeDocument/2006/relationships/hyperlink" Target="https://gobiernoabierto.quito.gob.ec/Archivos/quitoparticipa/RDC2021/AZEloyAlfaro/ComPub/COTIZACION.pdf" TargetMode="External"/><Relationship Id="rId2" Type="http://schemas.openxmlformats.org/officeDocument/2006/relationships/hyperlink" Target="http://www.quito.gob.ec/" TargetMode="External"/><Relationship Id="rId16" Type="http://schemas.openxmlformats.org/officeDocument/2006/relationships/hyperlink" Target="https://gobiernoabierto.quito.gob.ec/Archivos/quitoparticipa/RDC2021/AZEloyAlfaro/ObrasPP/01_MCO-MDMQAZEA-01-2021_Acta_ER_provisional.pdf" TargetMode="External"/><Relationship Id="rId29" Type="http://schemas.openxmlformats.org/officeDocument/2006/relationships/hyperlink" Target="https://gobiernoabierto.quito.gob.ec/Archivos/quitoparticipa/RDC2021/AZEloyAlfaro/ObrasPP/02_COTO-MQAZEA-02-2021_Acta_ER_provisional.pdf" TargetMode="External"/><Relationship Id="rId11" Type="http://schemas.openxmlformats.org/officeDocument/2006/relationships/hyperlink" Target="https://gobiernoabierto.quito.gob.ec/Archivos/quitoparticipa/RDC2021/AZEloyAlfaro/ObrasPP/01_COTO-MQAZEA-01-2021_Acta_ER_provisional.pdf" TargetMode="External"/><Relationship Id="rId24" Type="http://schemas.openxmlformats.org/officeDocument/2006/relationships/hyperlink" Target="https://gobiernoabierto.quito.gob.ec/Archivos/quitoparticipa/RDC2021/AZEloyAlfaro/ObrasPP/02%20MCO-MDMQAZEA-02-2021_Acta_ER_provisional.pdf" TargetMode="External"/><Relationship Id="rId32" Type="http://schemas.openxmlformats.org/officeDocument/2006/relationships/hyperlink" Target="https://gobiernoabierto.quito.gob.ec/Archivos/quitoparticipa/RDC2021/AZEloyAlfaro/ObrasPP/02_COTO-MQAZEA-02-2021_Acta_ER_provisional.pdf" TargetMode="External"/><Relationship Id="rId37" Type="http://schemas.openxmlformats.org/officeDocument/2006/relationships/hyperlink" Target="https://gobiernoabierto.quito.gob.ec/Archivos/quitoparticipa/RDC2021/AZEloyAlfaro/ObrasPP/02_COTO-MQAZEA-02-2021_Acta_ER_provisional.pdf" TargetMode="External"/><Relationship Id="rId40" Type="http://schemas.openxmlformats.org/officeDocument/2006/relationships/hyperlink" Target="https://gobiernoabierto.quito.gob.ec/Archivos/quitoparticipa/RDC2021/AZEloyAlfaro/ObrasPP/02_COTO-MQAZEA-02-2021_Acta_ER_provisional.pdf" TargetMode="External"/><Relationship Id="rId45" Type="http://schemas.openxmlformats.org/officeDocument/2006/relationships/hyperlink" Target="https://gobiernoabierto.quito.gob.ec/Archivos/quitoparticipa/RDC2021/AZEloyAlfaro/ObrasPP/03_COTO-MQAZEA-03-2021_Acta_ER_provisional.pdf" TargetMode="External"/><Relationship Id="rId53" Type="http://schemas.openxmlformats.org/officeDocument/2006/relationships/hyperlink" Target="https://gobiernoabierto.quito.gob.ec/Archivos/quitoparticipa/RDC2021/AZEloyAlfaro/ObrasPP/06_MCO-MDMQAZEA-06-2021_Acta_ER_provisional.pdf" TargetMode="External"/><Relationship Id="rId58" Type="http://schemas.openxmlformats.org/officeDocument/2006/relationships/hyperlink" Target="https://gobiernoabierto.quito.gob.ec/Archivos/quitoparticipa/RDC2021/AZEloyAlfaro/ObrasPP/07_MCO-MDMQAZEA-07-2021_Acta_ER_provisional.pdf" TargetMode="External"/><Relationship Id="rId66" Type="http://schemas.openxmlformats.org/officeDocument/2006/relationships/hyperlink" Target="https://gobiernoabierto.quito.gob.ec/Archivos/quitoparticipa/RDC2021/AZEloyAlfaro/ComPub/SUBASTA_INVERSA_ELECTRONICA.pdf" TargetMode="External"/><Relationship Id="rId74" Type="http://schemas.openxmlformats.org/officeDocument/2006/relationships/hyperlink" Target="https://gobiernoabierto.quito.gob.ec/Archivos/quitoparticipa/RDC2021/AZEloyAlfaro/TransYControlSocial/DNAI-AI-0443-2018.pdf" TargetMode="External"/><Relationship Id="rId79" Type="http://schemas.openxmlformats.org/officeDocument/2006/relationships/hyperlink" Target="https://mdmqdireccioninformatica-my.sharepoint.com/:b:/g/personal/gobierno_abierto_quito_gob_ec/EeXIkLseGI5IhS02K1d2zUYBon2HL4fUGiE1A6kYCe5YEQ?e=M65mcc" TargetMode="External"/><Relationship Id="rId87" Type="http://schemas.openxmlformats.org/officeDocument/2006/relationships/hyperlink" Target="https://gobiernoabierto.quito.gob.ec/Archivos/quitoparticipa/RDC2021/AZEloyAlfaro/ObraPublica/10_MCO-MDMQAZEA-10-2021.pdf" TargetMode="External"/><Relationship Id="rId5" Type="http://schemas.openxmlformats.org/officeDocument/2006/relationships/hyperlink" Target="https://quitodecide.quito.gob.ec/wp-content/uploads/2021/06/Presupuestos-Participativos-Administracion-Zonal-Eloy-Alfaro.pdf" TargetMode="External"/><Relationship Id="rId61" Type="http://schemas.openxmlformats.org/officeDocument/2006/relationships/hyperlink" Target="https://gobiernoabierto.quito.gob.ec/Archivos/quitoparticipa/RDC2021/AZEloyAlfaro/ObrasPP/08_MCO-MDMQAZEA-08-2021_Acta_ER_provisional.pdf" TargetMode="External"/><Relationship Id="rId82" Type="http://schemas.openxmlformats.org/officeDocument/2006/relationships/hyperlink" Target="https://gobiernoabierto.quito.gob.ec/Archivos/quitoparticipa/RDC2021/AZEloyAlfaro/ObraPublica/POA%202022_Alumbrado_Pedro_cevallos_Guayasamin.pdf" TargetMode="External"/><Relationship Id="rId19" Type="http://schemas.openxmlformats.org/officeDocument/2006/relationships/hyperlink" Target="https://gobiernoabierto.quito.gob.ec/Archivos/quitoparticipa/RDC2021/AZEloyAlfaro/ObrasPP/02%20MCO-MDMQAZEA-02-2021_Acta_ER_provisional.pdf" TargetMode="External"/><Relationship Id="rId4" Type="http://schemas.openxmlformats.org/officeDocument/2006/relationships/hyperlink" Target="mailto:johnrlema@yahoo.com" TargetMode="External"/><Relationship Id="rId9" Type="http://schemas.openxmlformats.org/officeDocument/2006/relationships/hyperlink" Target="https://gobiernoabierto.quito.gob.ec/Archivos/quitoparticipa/RDC2021/AZEloyAlfaro/ObrasPP/01_COTO-MQAZEA-01-2021_Acta_ER_provisional.pdf" TargetMode="External"/><Relationship Id="rId14" Type="http://schemas.openxmlformats.org/officeDocument/2006/relationships/hyperlink" Target="https://gobiernoabierto.quito.gob.ec/Archivos/quitoparticipa/RDC2021/AZEloyAlfaro/ObrasPP/01_MCO-MDMQAZEA-01-2021_Acta_ER_provisional.pdf" TargetMode="External"/><Relationship Id="rId22" Type="http://schemas.openxmlformats.org/officeDocument/2006/relationships/hyperlink" Target="https://gobiernoabierto.quito.gob.ec/Archivos/quitoparticipa/RDC2021/AZEloyAlfaro/ObrasPP/02%20MCO-MDMQAZEA-02-2021_Acta_ER_provisional.pdf" TargetMode="External"/><Relationship Id="rId27" Type="http://schemas.openxmlformats.org/officeDocument/2006/relationships/hyperlink" Target="https://gobiernoabierto.quito.gob.ec/Archivos/quitoparticipa/RDC2021/AZEloyAlfaro/ObrasPP/02%20MCO-MDMQAZEA-02-2021_Acta_ER_provisional.pdf" TargetMode="External"/><Relationship Id="rId30" Type="http://schemas.openxmlformats.org/officeDocument/2006/relationships/hyperlink" Target="https://gobiernoabierto.quito.gob.ec/Archivos/quitoparticipa/RDC2021/AZEloyAlfaro/ObrasPP/02_COTO-MQAZEA-02-2021_Acta_ER_provisional.pdf" TargetMode="External"/><Relationship Id="rId35" Type="http://schemas.openxmlformats.org/officeDocument/2006/relationships/hyperlink" Target="https://gobiernoabierto.quito.gob.ec/Archivos/quitoparticipa/RDC2021/AZEloyAlfaro/ObrasPP/02_COTO-MQAZEA-02-2021_Acta_ER_provisional.pdf" TargetMode="External"/><Relationship Id="rId43" Type="http://schemas.openxmlformats.org/officeDocument/2006/relationships/hyperlink" Target="https://gobiernoabierto.quito.gob.ec/Archivos/quitoparticipa/RDC2021/AZEloyAlfaro/ObrasPP/03_COTO-MQAZEA-03-2021_Acta_ER_provisional.pdf" TargetMode="External"/><Relationship Id="rId48" Type="http://schemas.openxmlformats.org/officeDocument/2006/relationships/hyperlink" Target="https://gobiernoabierto.quito.gob.ec/Archivos/quitoparticipa/RDC2021/AZEloyAlfaro/ObrasPP/03_COTO-MQAZEA-03-2021_Acta_ER_provisional.pdf" TargetMode="External"/><Relationship Id="rId56" Type="http://schemas.openxmlformats.org/officeDocument/2006/relationships/hyperlink" Target="https://gobiernoabierto.quito.gob.ec/Archivos/quitoparticipa/RDC2021/AZEloyAlfaro/ObrasPP/07_MCO-MDMQAZEA-07-2021_Acta_ER_provisional.pdf" TargetMode="External"/><Relationship Id="rId64" Type="http://schemas.openxmlformats.org/officeDocument/2006/relationships/hyperlink" Target="https://mdmqdireccioninformatica-my.sharepoint.com/:b:/g/personal/gobierno_abierto_quito_gob_ec/EbRboKID10dCpNenr--toL4B2XA33tdziOYvGYnh_k51oQ?e=IZ0aNT" TargetMode="External"/><Relationship Id="rId69" Type="http://schemas.openxmlformats.org/officeDocument/2006/relationships/hyperlink" Target="https://gobiernoabierto.quito.gob.ec/Archivos/quitoparticipa/RDC2021/AZEloyAlfaro/ComPub/REGIMEN_ESPECIAL.pdf" TargetMode="External"/><Relationship Id="rId77" Type="http://schemas.openxmlformats.org/officeDocument/2006/relationships/hyperlink" Target="https://mdmqdireccioninformatica-my.sharepoint.com/:b:/g/personal/gobierno_abierto_quito_gob_ec/EUnbp3te2cBDp0nkVBji1e8BfAFK9Gxj5-Zyj4Ktk2hLvg?e=Gt0qbX" TargetMode="External"/><Relationship Id="rId8" Type="http://schemas.openxmlformats.org/officeDocument/2006/relationships/hyperlink" Target="https://gobiernoabierto.quito.gob.ec/Archivos/quitoparticipa/RDC2021/AZEloyAlfaro/ObrasPP/01_COTO-MQAZEA-01-2021_Acta_ER_provisional.pdf" TargetMode="External"/><Relationship Id="rId51" Type="http://schemas.openxmlformats.org/officeDocument/2006/relationships/hyperlink" Target="https://gobiernoabierto.quito.gob.ec/Archivos/quitoparticipa/RDC2021/AZEloyAlfaro/ObrasPP/04_MCO-MDMQAZEA-04-2021_Acta_ER_provisional.pdf" TargetMode="External"/><Relationship Id="rId72" Type="http://schemas.openxmlformats.org/officeDocument/2006/relationships/hyperlink" Target="https://gobiernoabierto.quito.gob.ec/Archivos/quitoparticipa/RDC2021/AZEloyAlfaro/ComPub/COTIZACION.pdf" TargetMode="External"/><Relationship Id="rId80" Type="http://schemas.openxmlformats.org/officeDocument/2006/relationships/hyperlink" Target="https://mdmqdireccioninformatica-my.sharepoint.com/:b:/g/personal/gobierno_abierto_quito_gob_ec/EQYEsAha0slJrL8ZdUrecukBwDyNOS-_HG9zR6W4icS_fg?e=l14gSv" TargetMode="External"/><Relationship Id="rId85" Type="http://schemas.openxmlformats.org/officeDocument/2006/relationships/hyperlink" Target="https://gobiernoabierto.quito.gob.ec/Archivos/quitoparticipa/RDC2021/AZEloyAlfaro/ObraPublica/09_MCO-MDMQAZEA-09-2021.pdf" TargetMode="External"/><Relationship Id="rId3" Type="http://schemas.openxmlformats.org/officeDocument/2006/relationships/hyperlink" Target="mailto:justinne.garcia@quito.gob.ec" TargetMode="External"/><Relationship Id="rId12" Type="http://schemas.openxmlformats.org/officeDocument/2006/relationships/hyperlink" Target="https://gobiernoabierto.quito.gob.ec/Archivos/quitoparticipa/RDC2021/AZEloyAlfaro/ObrasPP/01_COTO-MQAZEA-01-2021_Acta_ER_provisional.pdf" TargetMode="External"/><Relationship Id="rId17" Type="http://schemas.openxmlformats.org/officeDocument/2006/relationships/hyperlink" Target="https://gobiernoabierto.quito.gob.ec/Archivos/quitoparticipa/RDC2021/AZEloyAlfaro/ObrasPP/02%20MCO-MDMQAZEA-02-2021_Acta_ER_provisional.pdf" TargetMode="External"/><Relationship Id="rId25" Type="http://schemas.openxmlformats.org/officeDocument/2006/relationships/hyperlink" Target="https://gobiernoabierto.quito.gob.ec/Archivos/quitoparticipa/RDC2021/AZEloyAlfaro/ObrasPP/02%20MCO-MDMQAZEA-02-2021_Acta_ER_provisional.pdf" TargetMode="External"/><Relationship Id="rId33" Type="http://schemas.openxmlformats.org/officeDocument/2006/relationships/hyperlink" Target="https://gobiernoabierto.quito.gob.ec/Archivos/quitoparticipa/RDC2021/AZEloyAlfaro/ObrasPP/02_COTO-MQAZEA-02-2021_Acta_ER_provisional.pdf" TargetMode="External"/><Relationship Id="rId38" Type="http://schemas.openxmlformats.org/officeDocument/2006/relationships/hyperlink" Target="https://gobiernoabierto.quito.gob.ec/Archivos/quitoparticipa/RDC2021/AZEloyAlfaro/ObrasPP/02_COTO-MQAZEA-02-2021_Acta_ER_provisional.pdf" TargetMode="External"/><Relationship Id="rId46" Type="http://schemas.openxmlformats.org/officeDocument/2006/relationships/hyperlink" Target="https://gobiernoabierto.quito.gob.ec/Archivos/quitoparticipa/RDC2021/AZEloyAlfaro/ObrasPP/03_COTO-MQAZEA-03-2021_Acta_ER_provisional.pdf" TargetMode="External"/><Relationship Id="rId59" Type="http://schemas.openxmlformats.org/officeDocument/2006/relationships/hyperlink" Target="https://gobiernoabierto.quito.gob.ec/Archivos/quitoparticipa/RDC2021/AZEloyAlfaro/ObrasPP/01_MCO-MDMQAZEA-01-2021_Acta_ER_provisional.pdf" TargetMode="External"/><Relationship Id="rId67" Type="http://schemas.openxmlformats.org/officeDocument/2006/relationships/hyperlink" Target="https://gobiernoabierto.quito.gob.ec/Archivos/quitoparticipa/RDC2021/AZEloyAlfaro/ComPub/CONTRATACION_DIRECTA.pdf" TargetMode="External"/><Relationship Id="rId20" Type="http://schemas.openxmlformats.org/officeDocument/2006/relationships/hyperlink" Target="https://gobiernoabierto.quito.gob.ec/Archivos/quitoparticipa/RDC2021/AZEloyAlfaro/ObrasPP/02%20MCO-MDMQAZEA-02-2021_Acta_ER_provisional.pdf" TargetMode="External"/><Relationship Id="rId41" Type="http://schemas.openxmlformats.org/officeDocument/2006/relationships/hyperlink" Target="https://gobiernoabierto.quito.gob.ec/Archivos/quitoparticipa/RDC2021/AZEloyAlfaro/ObrasPP/02_COTO-MQAZEA-02-2021_Acta_ER_provisional.pdf" TargetMode="External"/><Relationship Id="rId54" Type="http://schemas.openxmlformats.org/officeDocument/2006/relationships/hyperlink" Target="https://gobiernoabierto.quito.gob.ec/Archivos/quitoparticipa/RDC2021/AZEloyAlfaro/ObrasPP/07_MCO-MDMQAZEA-07-2021_Acta_ER_provisional.pdf" TargetMode="External"/><Relationship Id="rId62" Type="http://schemas.openxmlformats.org/officeDocument/2006/relationships/hyperlink" Target="https://gobiernoabierto.quito.gob.ec/Archivos/quitoparticipa/RDC2021/AZEloyAlfaro/ObrasPP/Acta_desestimiento_Juegos_Solanda.pdf" TargetMode="External"/><Relationship Id="rId70" Type="http://schemas.openxmlformats.org/officeDocument/2006/relationships/hyperlink" Target="https://gobiernoabierto.quito.gob.ec/Archivos/quitoparticipa/RDC2021/AZEloyAlfaro/ComPub/CATALOGO_ELECTRONICO.pdf" TargetMode="External"/><Relationship Id="rId75" Type="http://schemas.openxmlformats.org/officeDocument/2006/relationships/hyperlink" Target="https://gobiernoabierto.quito.gob.ec/Archivos/quitoparticipa/RDC2021/AZEloyAlfaro/TransYControlSocial/DNAI-AI-0443-2018.pdf" TargetMode="External"/><Relationship Id="rId83" Type="http://schemas.openxmlformats.org/officeDocument/2006/relationships/hyperlink" Target="https://gobiernoabierto.quito.gob.ec/Archivos/quitoparticipa/RDC2021/AZEloyAlfaro/ObraPublica/09_MCO-MDMQAZEA-09-2021.pdf" TargetMode="External"/><Relationship Id="rId88" Type="http://schemas.openxmlformats.org/officeDocument/2006/relationships/hyperlink" Target="https://gobiernoabierto.quito.gob.ec/Archivos/quitoparticipa/RDC2021/AZEloyAlfaro/ObraPublica/10_MCO-MDMQAZEA-10-2021.pdf" TargetMode="External"/><Relationship Id="rId1" Type="http://schemas.openxmlformats.org/officeDocument/2006/relationships/hyperlink" Target="mailto:justinne.garcia@quito.gob.ec" TargetMode="External"/><Relationship Id="rId6" Type="http://schemas.openxmlformats.org/officeDocument/2006/relationships/hyperlink" Target="https://gobiernoabierto.quito.gob.ec/Archivos/quitoparticipa/RDC2021/AZEloyAlfaro/ObrasPP/01_COTO-MQAZEA-01-2021_Acta_ER_provisional.pdf" TargetMode="External"/><Relationship Id="rId15" Type="http://schemas.openxmlformats.org/officeDocument/2006/relationships/hyperlink" Target="https://gobiernoabierto.quito.gob.ec/Archivos/quitoparticipa/RDC2021/AZEloyAlfaro/ObrasPP/01_MCO-MDMQAZEA-01-2021_Acta_ER_provisional.pdf" TargetMode="External"/><Relationship Id="rId23" Type="http://schemas.openxmlformats.org/officeDocument/2006/relationships/hyperlink" Target="https://gobiernoabierto.quito.gob.ec/Archivos/quitoparticipa/RDC2021/AZEloyAlfaro/ObrasPP/02%20MCO-MDMQAZEA-02-2021_Acta_ER_provisional.pdf" TargetMode="External"/><Relationship Id="rId28" Type="http://schemas.openxmlformats.org/officeDocument/2006/relationships/hyperlink" Target="https://gobiernoabierto.quito.gob.ec/Archivos/quitoparticipa/RDC2021/AZEloyAlfaro/ObrasPP/02%20MCO-MDMQAZEA-02-2021_Acta_ER_provisional.pdf" TargetMode="External"/><Relationship Id="rId36" Type="http://schemas.openxmlformats.org/officeDocument/2006/relationships/hyperlink" Target="https://gobiernoabierto.quito.gob.ec/Archivos/quitoparticipa/RDC2021/AZEloyAlfaro/ObrasPP/02_COTO-MQAZEA-02-2021_Acta_ER_provisional.pdf" TargetMode="External"/><Relationship Id="rId49" Type="http://schemas.openxmlformats.org/officeDocument/2006/relationships/hyperlink" Target="https://gobiernoabierto.quito.gob.ec/Archivos/quitoparticipa/RDC2021/AZEloyAlfaro/ObrasPP/03_COTO-MQAZEA-03-2021_Acta_ER_provisional.pdf" TargetMode="External"/><Relationship Id="rId57" Type="http://schemas.openxmlformats.org/officeDocument/2006/relationships/hyperlink" Target="https://gobiernoabierto.quito.gob.ec/Archivos/quitoparticipa/RDC2021/AZEloyAlfaro/ObrasPP/07_MCO-MDMQAZEA-07-2021_Acta_ER_provisional.pdf" TargetMode="External"/><Relationship Id="rId10" Type="http://schemas.openxmlformats.org/officeDocument/2006/relationships/hyperlink" Target="https://gobiernoabierto.quito.gob.ec/Archivos/quitoparticipa/RDC2021/AZEloyAlfaro/ObrasPP/01_COTO-MQAZEA-01-2021_Acta_ER_provisional.pdf" TargetMode="External"/><Relationship Id="rId31" Type="http://schemas.openxmlformats.org/officeDocument/2006/relationships/hyperlink" Target="https://gobiernoabierto.quito.gob.ec/Archivos/quitoparticipa/RDC2021/AZEloyAlfaro/ObrasPP/02_COTO-MQAZEA-02-2021_Acta_ER_provisional.pdf" TargetMode="External"/><Relationship Id="rId44" Type="http://schemas.openxmlformats.org/officeDocument/2006/relationships/hyperlink" Target="https://gobiernoabierto.quito.gob.ec/Archivos/quitoparticipa/RDC2021/AZEloyAlfaro/ObrasPP/03_COTO-MQAZEA-03-2021_Acta_ER_provisional.pdf" TargetMode="External"/><Relationship Id="rId52" Type="http://schemas.openxmlformats.org/officeDocument/2006/relationships/hyperlink" Target="https://gobiernoabierto.quito.gob.ec/Archivos/quitoparticipa/RDC2021/AZEloyAlfaro/ObrasPP/04_MCO-MDMQAZEA-04-2021_Acta_ER_provisional.pdf" TargetMode="External"/><Relationship Id="rId60" Type="http://schemas.openxmlformats.org/officeDocument/2006/relationships/hyperlink" Target="https://gobiernoabierto.quito.gob.ec/Archivos/quitoparticipa/RDC2021/AZEloyAlfaro/ObrasPP/01_MCO-MDMQAZEA-01-2021_Acta_ER_provisional.pdf" TargetMode="External"/><Relationship Id="rId65" Type="http://schemas.openxmlformats.org/officeDocument/2006/relationships/hyperlink" Target="https://gobiernoabierto.quito.gob.ec/Archivos/quitoparticipa/RDC2021/AZEloyAlfaro/ComPub/INFIMA_CUANTIA.pdf" TargetMode="External"/><Relationship Id="rId73" Type="http://schemas.openxmlformats.org/officeDocument/2006/relationships/hyperlink" Target="https://gobiernoabierto.quito.gob.ec/Archivos/quitoparticipa/RDC2021/AZEloyAlfaro/ComPub/OTROS.pdf" TargetMode="External"/><Relationship Id="rId78" Type="http://schemas.openxmlformats.org/officeDocument/2006/relationships/hyperlink" Target="https://mdmqdireccioninformatica-my.sharepoint.com/:b:/g/personal/gobierno_abierto_quito_gob_ec/EXzwPqdHv8RPq4PwBD4Ape0Be2I8ty_U7HZNwJzWAUlTgA?e=Iaa2LN" TargetMode="External"/><Relationship Id="rId81" Type="http://schemas.openxmlformats.org/officeDocument/2006/relationships/hyperlink" Target="https://mdmqdireccioninformatica-my.sharepoint.com/:f:/g/personal/gobierno_abierto_quito_gob_ec/EuUC0n0PcQFGnvNeWV322PwBsKWEemJEzpRr9XpU6HSEOw?e=QwASIv" TargetMode="External"/><Relationship Id="rId86" Type="http://schemas.openxmlformats.org/officeDocument/2006/relationships/hyperlink" Target="https://gobiernoabierto.quito.gob.ec/Archivos/quitoparticipa/RDC2021/AZEloyAlfaro/ObraPublica/10_MCO-MDMQAZEA-10-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6"/>
  <sheetViews>
    <sheetView tabSelected="1" topLeftCell="A29" zoomScale="70" zoomScaleNormal="70" workbookViewId="0">
      <selection activeCell="C125" sqref="C125"/>
    </sheetView>
  </sheetViews>
  <sheetFormatPr baseColWidth="10" defaultRowHeight="15" x14ac:dyDescent="0.25"/>
  <cols>
    <col min="1" max="1" width="21.140625" style="1" customWidth="1"/>
    <col min="2" max="2" width="47.5703125" style="2" customWidth="1"/>
    <col min="3" max="3" width="77" style="47" customWidth="1"/>
    <col min="4" max="4" width="91.7109375" style="47" customWidth="1"/>
    <col min="5" max="5" width="111.42578125" style="184" customWidth="1"/>
    <col min="6" max="6" width="37.7109375" style="2" customWidth="1"/>
    <col min="7" max="7" width="43.85546875" style="2" customWidth="1"/>
    <col min="8" max="8" width="26.85546875" style="2" customWidth="1"/>
    <col min="9" max="9" width="39.140625" style="2" customWidth="1"/>
    <col min="10" max="10" width="18.7109375" style="104" customWidth="1"/>
    <col min="11" max="11" width="49" style="2" customWidth="1"/>
    <col min="12" max="12" width="69.7109375" style="2" customWidth="1"/>
    <col min="13" max="13" width="22" style="2" customWidth="1"/>
    <col min="14" max="14" width="17.5703125" style="2" customWidth="1"/>
    <col min="15" max="15" width="15.140625" style="2" customWidth="1"/>
    <col min="16" max="16384" width="11.42578125" style="2"/>
  </cols>
  <sheetData>
    <row r="1" spans="2:12" ht="15.75" thickBot="1" x14ac:dyDescent="0.3"/>
    <row r="2" spans="2:12" x14ac:dyDescent="0.25">
      <c r="B2" s="130" t="s">
        <v>190</v>
      </c>
      <c r="C2" s="131"/>
      <c r="D2" s="131"/>
      <c r="E2" s="131"/>
      <c r="F2" s="131"/>
      <c r="G2" s="131"/>
      <c r="H2" s="132"/>
      <c r="I2" s="3"/>
      <c r="J2" s="439"/>
      <c r="K2" s="3"/>
      <c r="L2" s="3"/>
    </row>
    <row r="3" spans="2:12" x14ac:dyDescent="0.25">
      <c r="B3" s="133"/>
      <c r="C3" s="134"/>
      <c r="D3" s="134"/>
      <c r="E3" s="134"/>
      <c r="F3" s="134"/>
      <c r="G3" s="134"/>
      <c r="H3" s="135"/>
      <c r="I3" s="3"/>
      <c r="J3" s="105"/>
      <c r="K3" s="3"/>
      <c r="L3" s="3"/>
    </row>
    <row r="4" spans="2:12" ht="5.25" customHeight="1" thickBot="1" x14ac:dyDescent="0.3">
      <c r="B4" s="136"/>
      <c r="C4" s="137"/>
      <c r="D4" s="137"/>
      <c r="E4" s="137"/>
      <c r="F4" s="137"/>
      <c r="G4" s="137"/>
      <c r="H4" s="138"/>
      <c r="I4" s="3"/>
      <c r="J4" s="439"/>
      <c r="K4" s="3"/>
      <c r="L4" s="3"/>
    </row>
    <row r="5" spans="2:12" x14ac:dyDescent="0.25">
      <c r="B5" s="139"/>
      <c r="C5" s="139"/>
      <c r="D5" s="139"/>
      <c r="E5" s="139"/>
      <c r="F5" s="139"/>
      <c r="G5" s="139"/>
      <c r="H5" s="34"/>
      <c r="I5" s="3"/>
      <c r="J5" s="366"/>
      <c r="K5" s="3"/>
      <c r="L5" s="3"/>
    </row>
    <row r="6" spans="2:12" x14ac:dyDescent="0.25">
      <c r="B6" s="128" t="s">
        <v>0</v>
      </c>
      <c r="C6" s="128"/>
      <c r="D6" s="65"/>
      <c r="E6" s="185"/>
      <c r="F6" s="3"/>
      <c r="G6" s="3"/>
      <c r="H6" s="3"/>
      <c r="I6" s="3"/>
      <c r="J6" s="106"/>
      <c r="K6" s="3"/>
      <c r="L6" s="3"/>
    </row>
    <row r="7" spans="2:12" x14ac:dyDescent="0.25">
      <c r="B7" s="33" t="s">
        <v>1</v>
      </c>
      <c r="C7" s="48" t="s">
        <v>249</v>
      </c>
      <c r="D7" s="140"/>
      <c r="E7" s="141"/>
      <c r="F7" s="141"/>
      <c r="G7" s="141"/>
      <c r="H7" s="141"/>
      <c r="I7" s="36"/>
      <c r="J7" s="107"/>
      <c r="K7" s="3"/>
      <c r="L7" s="3"/>
    </row>
    <row r="8" spans="2:12" ht="29.25" customHeight="1" x14ac:dyDescent="0.25">
      <c r="B8" s="39" t="s">
        <v>2</v>
      </c>
      <c r="C8" s="48" t="s">
        <v>291</v>
      </c>
      <c r="D8" s="65"/>
      <c r="E8" s="185"/>
      <c r="F8" s="3"/>
      <c r="G8" s="3"/>
      <c r="H8" s="3"/>
      <c r="I8" s="3"/>
      <c r="J8" s="106"/>
      <c r="K8" s="3"/>
      <c r="L8" s="3"/>
    </row>
    <row r="9" spans="2:12" x14ac:dyDescent="0.25">
      <c r="B9" s="17"/>
      <c r="C9" s="49"/>
      <c r="D9" s="65"/>
      <c r="E9" s="185"/>
      <c r="F9" s="3"/>
      <c r="G9" s="3"/>
      <c r="H9" s="3"/>
      <c r="I9" s="3"/>
      <c r="J9" s="106"/>
      <c r="K9" s="3"/>
      <c r="L9" s="3"/>
    </row>
    <row r="10" spans="2:12" ht="30" customHeight="1" x14ac:dyDescent="0.25">
      <c r="B10" s="18" t="s">
        <v>3</v>
      </c>
      <c r="C10" s="50" t="s">
        <v>4</v>
      </c>
      <c r="D10" s="65"/>
      <c r="E10" s="185"/>
      <c r="F10" s="3"/>
      <c r="G10" s="3"/>
      <c r="H10" s="3"/>
      <c r="I10" s="3"/>
      <c r="J10" s="106"/>
      <c r="K10" s="3"/>
      <c r="L10" s="3"/>
    </row>
    <row r="11" spans="2:12" x14ac:dyDescent="0.25">
      <c r="B11" s="19" t="s">
        <v>5</v>
      </c>
      <c r="C11" s="51"/>
      <c r="D11" s="65"/>
      <c r="E11" s="185"/>
      <c r="F11" s="3"/>
      <c r="G11" s="3"/>
      <c r="H11" s="3"/>
      <c r="I11" s="3"/>
      <c r="J11" s="106"/>
      <c r="K11" s="3"/>
      <c r="L11" s="3"/>
    </row>
    <row r="12" spans="2:12" x14ac:dyDescent="0.25">
      <c r="B12" s="38" t="s">
        <v>6</v>
      </c>
      <c r="C12" s="50" t="s">
        <v>4</v>
      </c>
      <c r="D12" s="65"/>
      <c r="E12" s="185"/>
      <c r="F12" s="3"/>
      <c r="G12" s="3"/>
      <c r="H12" s="3"/>
      <c r="I12" s="3"/>
      <c r="J12" s="106"/>
      <c r="K12" s="3"/>
      <c r="L12" s="3"/>
    </row>
    <row r="13" spans="2:12" x14ac:dyDescent="0.25">
      <c r="B13" s="19" t="s">
        <v>197</v>
      </c>
      <c r="C13" s="51"/>
      <c r="D13" s="65"/>
      <c r="E13" s="185"/>
      <c r="F13" s="3"/>
      <c r="G13" s="3"/>
      <c r="H13" s="3"/>
      <c r="I13" s="3"/>
      <c r="J13" s="106"/>
      <c r="K13" s="3"/>
      <c r="L13" s="3"/>
    </row>
    <row r="14" spans="2:12" x14ac:dyDescent="0.25">
      <c r="B14" s="19" t="s">
        <v>8</v>
      </c>
      <c r="C14" s="48" t="s">
        <v>202</v>
      </c>
      <c r="D14" s="76"/>
      <c r="E14" s="185"/>
      <c r="F14" s="3"/>
      <c r="G14" s="3"/>
      <c r="H14" s="3"/>
      <c r="I14" s="3"/>
      <c r="J14" s="106"/>
      <c r="K14" s="3"/>
      <c r="L14" s="3"/>
    </row>
    <row r="15" spans="2:12" x14ac:dyDescent="0.25">
      <c r="B15" s="19" t="s">
        <v>9</v>
      </c>
      <c r="C15" s="51"/>
      <c r="D15" s="65"/>
      <c r="E15" s="185"/>
      <c r="F15" s="3"/>
      <c r="G15" s="3"/>
      <c r="H15" s="3"/>
      <c r="I15" s="3"/>
      <c r="J15" s="106"/>
      <c r="K15" s="3"/>
      <c r="L15" s="3"/>
    </row>
    <row r="16" spans="2:12" s="1" customFormat="1" x14ac:dyDescent="0.25">
      <c r="B16" s="16"/>
      <c r="C16" s="52"/>
      <c r="D16" s="71"/>
      <c r="E16" s="186"/>
      <c r="F16" s="5"/>
      <c r="G16" s="5"/>
      <c r="H16" s="5"/>
      <c r="I16" s="5"/>
      <c r="J16" s="107"/>
      <c r="K16" s="5"/>
      <c r="L16" s="5"/>
    </row>
    <row r="17" spans="2:12" x14ac:dyDescent="0.25">
      <c r="B17" s="128" t="s">
        <v>10</v>
      </c>
      <c r="C17" s="128"/>
      <c r="D17" s="66"/>
      <c r="E17" s="187"/>
      <c r="F17" s="4"/>
      <c r="G17" s="4"/>
      <c r="H17" s="4"/>
      <c r="I17" s="4"/>
      <c r="J17" s="106"/>
      <c r="K17" s="3"/>
      <c r="L17" s="3"/>
    </row>
    <row r="18" spans="2:12" x14ac:dyDescent="0.25">
      <c r="B18" s="19" t="s">
        <v>7</v>
      </c>
      <c r="C18" s="48" t="s">
        <v>203</v>
      </c>
      <c r="D18" s="69"/>
      <c r="E18" s="9"/>
      <c r="F18" s="36"/>
      <c r="G18" s="36"/>
      <c r="H18" s="36"/>
      <c r="I18" s="36"/>
      <c r="J18" s="107"/>
      <c r="K18" s="3"/>
      <c r="L18" s="3"/>
    </row>
    <row r="19" spans="2:12" x14ac:dyDescent="0.25">
      <c r="B19" s="19" t="s">
        <v>11</v>
      </c>
      <c r="C19" s="48" t="s">
        <v>204</v>
      </c>
      <c r="D19" s="69"/>
      <c r="E19" s="9"/>
      <c r="F19" s="36"/>
      <c r="G19" s="36"/>
      <c r="H19" s="36"/>
      <c r="I19" s="36"/>
      <c r="J19" s="107"/>
      <c r="K19" s="3"/>
      <c r="L19" s="3"/>
    </row>
    <row r="20" spans="2:12" x14ac:dyDescent="0.25">
      <c r="B20" s="19" t="s">
        <v>12</v>
      </c>
      <c r="C20" s="48" t="s">
        <v>251</v>
      </c>
      <c r="D20" s="69"/>
      <c r="E20" s="9"/>
      <c r="F20" s="36"/>
      <c r="G20" s="36"/>
      <c r="H20" s="36"/>
      <c r="I20" s="36"/>
      <c r="J20" s="107"/>
      <c r="K20" s="3"/>
      <c r="L20" s="3"/>
    </row>
    <row r="21" spans="2:12" x14ac:dyDescent="0.25">
      <c r="B21" s="19" t="s">
        <v>13</v>
      </c>
      <c r="C21" s="48" t="s">
        <v>204</v>
      </c>
      <c r="D21" s="69"/>
      <c r="E21" s="9"/>
      <c r="F21" s="36"/>
      <c r="G21" s="36"/>
      <c r="H21" s="36"/>
      <c r="I21" s="36"/>
      <c r="J21" s="107"/>
      <c r="K21" s="3"/>
      <c r="L21" s="3"/>
    </row>
    <row r="22" spans="2:12" x14ac:dyDescent="0.25">
      <c r="B22" s="19" t="s">
        <v>14</v>
      </c>
      <c r="C22" s="48" t="s">
        <v>252</v>
      </c>
      <c r="D22" s="69"/>
      <c r="E22" s="9"/>
      <c r="F22" s="36"/>
      <c r="G22" s="36"/>
      <c r="H22" s="36"/>
      <c r="I22" s="36"/>
      <c r="J22" s="107"/>
      <c r="K22" s="3"/>
      <c r="L22" s="3"/>
    </row>
    <row r="23" spans="2:12" x14ac:dyDescent="0.25">
      <c r="B23" s="19" t="s">
        <v>15</v>
      </c>
      <c r="C23" s="53" t="s">
        <v>253</v>
      </c>
      <c r="D23" s="69"/>
      <c r="E23" s="9"/>
      <c r="F23" s="36"/>
      <c r="G23" s="36"/>
      <c r="H23" s="36"/>
      <c r="I23" s="36"/>
      <c r="J23" s="107"/>
      <c r="K23" s="3"/>
      <c r="L23" s="3"/>
    </row>
    <row r="24" spans="2:12" x14ac:dyDescent="0.25">
      <c r="B24" s="19" t="s">
        <v>16</v>
      </c>
      <c r="C24" s="54" t="s">
        <v>205</v>
      </c>
      <c r="D24" s="69"/>
      <c r="E24" s="9"/>
      <c r="F24" s="36"/>
      <c r="G24" s="36"/>
      <c r="H24" s="36"/>
      <c r="I24" s="36"/>
      <c r="J24" s="107"/>
      <c r="K24" s="3"/>
      <c r="L24" s="3"/>
    </row>
    <row r="25" spans="2:12" x14ac:dyDescent="0.25">
      <c r="B25" s="19" t="s">
        <v>17</v>
      </c>
      <c r="C25" s="48" t="s">
        <v>250</v>
      </c>
      <c r="D25" s="69"/>
      <c r="E25" s="9"/>
      <c r="F25" s="36"/>
      <c r="G25" s="36"/>
      <c r="H25" s="36"/>
      <c r="I25" s="36"/>
      <c r="J25" s="107"/>
      <c r="K25" s="3"/>
      <c r="L25" s="3"/>
    </row>
    <row r="26" spans="2:12" x14ac:dyDescent="0.25">
      <c r="B26" s="19" t="s">
        <v>18</v>
      </c>
      <c r="C26" s="99">
        <v>1760003410001</v>
      </c>
      <c r="D26" s="69"/>
      <c r="E26" s="9"/>
      <c r="F26" s="36"/>
      <c r="G26" s="36"/>
      <c r="H26" s="36"/>
      <c r="I26" s="36"/>
      <c r="J26" s="107"/>
      <c r="K26" s="3"/>
      <c r="L26" s="3"/>
    </row>
    <row r="27" spans="2:12" x14ac:dyDescent="0.25">
      <c r="B27" s="142"/>
      <c r="C27" s="142"/>
      <c r="D27" s="65"/>
      <c r="E27" s="185"/>
      <c r="F27" s="3"/>
      <c r="G27" s="3"/>
      <c r="H27" s="3"/>
      <c r="I27" s="3"/>
      <c r="J27" s="106"/>
      <c r="K27" s="3"/>
      <c r="L27" s="3"/>
    </row>
    <row r="28" spans="2:12" x14ac:dyDescent="0.25">
      <c r="B28" s="144" t="s">
        <v>19</v>
      </c>
      <c r="C28" s="144"/>
      <c r="D28" s="65"/>
      <c r="E28" s="185"/>
      <c r="F28" s="3"/>
      <c r="G28" s="3"/>
      <c r="H28" s="3"/>
      <c r="I28" s="3"/>
      <c r="J28" s="106"/>
      <c r="K28" s="3"/>
      <c r="L28" s="3"/>
    </row>
    <row r="29" spans="2:12" ht="25.5" customHeight="1" x14ac:dyDescent="0.25">
      <c r="B29" s="20" t="s">
        <v>20</v>
      </c>
      <c r="C29" s="55" t="s">
        <v>254</v>
      </c>
      <c r="D29" s="65"/>
      <c r="E29" s="185"/>
      <c r="J29" s="108"/>
    </row>
    <row r="30" spans="2:12" x14ac:dyDescent="0.25">
      <c r="B30" s="20" t="s">
        <v>21</v>
      </c>
      <c r="C30" s="56" t="s">
        <v>206</v>
      </c>
      <c r="D30" s="140"/>
      <c r="E30" s="140"/>
      <c r="F30" s="140"/>
      <c r="G30" s="3"/>
      <c r="H30" s="3"/>
      <c r="I30" s="3"/>
      <c r="J30" s="106"/>
      <c r="K30" s="3"/>
      <c r="L30" s="3"/>
    </row>
    <row r="31" spans="2:12" x14ac:dyDescent="0.25">
      <c r="B31" s="19" t="s">
        <v>22</v>
      </c>
      <c r="C31" s="100">
        <v>43662</v>
      </c>
      <c r="D31" s="59"/>
      <c r="E31" s="9"/>
      <c r="F31" s="35"/>
      <c r="G31" s="3"/>
      <c r="H31" s="3"/>
      <c r="I31" s="3"/>
      <c r="J31" s="106"/>
      <c r="K31" s="3"/>
      <c r="L31" s="3"/>
    </row>
    <row r="32" spans="2:12" x14ac:dyDescent="0.25">
      <c r="B32" s="19" t="s">
        <v>23</v>
      </c>
      <c r="C32" s="58" t="s">
        <v>253</v>
      </c>
      <c r="D32" s="59"/>
      <c r="E32" s="9"/>
      <c r="F32" s="35"/>
      <c r="G32" s="3"/>
      <c r="H32" s="3"/>
      <c r="I32" s="3"/>
      <c r="J32" s="106"/>
      <c r="K32" s="3"/>
      <c r="L32" s="3"/>
    </row>
    <row r="33" spans="2:12" x14ac:dyDescent="0.25">
      <c r="B33" s="19" t="s">
        <v>17</v>
      </c>
      <c r="C33" s="48" t="s">
        <v>250</v>
      </c>
      <c r="D33" s="59"/>
      <c r="E33" s="9"/>
      <c r="F33" s="35"/>
      <c r="G33" s="3"/>
      <c r="H33" s="3"/>
      <c r="I33" s="3"/>
      <c r="J33" s="106"/>
      <c r="K33" s="3"/>
      <c r="L33" s="3"/>
    </row>
    <row r="34" spans="2:12" x14ac:dyDescent="0.25">
      <c r="B34" s="140"/>
      <c r="C34" s="143"/>
      <c r="D34" s="65"/>
      <c r="E34" s="185"/>
      <c r="F34" s="3"/>
      <c r="G34" s="3"/>
      <c r="H34" s="3"/>
      <c r="I34" s="3"/>
      <c r="J34" s="106"/>
      <c r="K34" s="3"/>
      <c r="L34" s="3"/>
    </row>
    <row r="35" spans="2:12" x14ac:dyDescent="0.25">
      <c r="B35" s="128" t="s">
        <v>24</v>
      </c>
      <c r="C35" s="128"/>
      <c r="D35" s="65"/>
      <c r="E35" s="185"/>
      <c r="F35" s="3"/>
      <c r="G35" s="3"/>
      <c r="H35" s="3"/>
      <c r="I35" s="3"/>
      <c r="J35" s="106"/>
      <c r="K35" s="3"/>
      <c r="L35" s="3"/>
    </row>
    <row r="36" spans="2:12" x14ac:dyDescent="0.25">
      <c r="B36" s="19" t="s">
        <v>25</v>
      </c>
      <c r="C36" s="48" t="s">
        <v>306</v>
      </c>
      <c r="D36" s="65"/>
      <c r="E36" s="185"/>
      <c r="F36" s="3"/>
      <c r="G36" s="3"/>
      <c r="H36" s="3"/>
      <c r="I36" s="3"/>
      <c r="J36" s="106"/>
      <c r="K36" s="3"/>
      <c r="L36" s="3"/>
    </row>
    <row r="37" spans="2:12" ht="23.25" customHeight="1" x14ac:dyDescent="0.25">
      <c r="B37" s="19" t="s">
        <v>26</v>
      </c>
      <c r="C37" s="48" t="s">
        <v>303</v>
      </c>
      <c r="D37" s="65"/>
      <c r="E37" s="185"/>
      <c r="F37" s="3"/>
      <c r="G37" s="3"/>
      <c r="H37" s="3"/>
      <c r="I37" s="3"/>
      <c r="J37" s="106"/>
      <c r="K37" s="3"/>
      <c r="L37" s="3"/>
    </row>
    <row r="38" spans="2:12" x14ac:dyDescent="0.25">
      <c r="B38" s="19" t="s">
        <v>22</v>
      </c>
      <c r="C38" s="100">
        <v>44612</v>
      </c>
      <c r="D38" s="65"/>
      <c r="E38" s="185"/>
      <c r="F38" s="3"/>
      <c r="G38" s="3"/>
      <c r="H38" s="3"/>
      <c r="I38" s="3"/>
      <c r="J38" s="106"/>
      <c r="K38" s="3"/>
      <c r="L38" s="3"/>
    </row>
    <row r="39" spans="2:12" x14ac:dyDescent="0.25">
      <c r="B39" s="19" t="s">
        <v>23</v>
      </c>
      <c r="C39" s="101" t="s">
        <v>304</v>
      </c>
      <c r="D39" s="65"/>
      <c r="E39" s="185"/>
      <c r="F39" s="3"/>
      <c r="G39" s="3"/>
      <c r="H39" s="3"/>
      <c r="I39" s="3"/>
      <c r="J39" s="106"/>
      <c r="K39" s="3"/>
      <c r="L39" s="3"/>
    </row>
    <row r="40" spans="2:12" x14ac:dyDescent="0.25">
      <c r="B40" s="19" t="s">
        <v>17</v>
      </c>
      <c r="C40" s="103">
        <v>984587457</v>
      </c>
      <c r="D40" s="65"/>
      <c r="E40" s="185"/>
      <c r="F40" s="3"/>
      <c r="G40" s="3"/>
      <c r="H40" s="3"/>
      <c r="I40" s="3"/>
      <c r="J40" s="106"/>
      <c r="K40" s="3"/>
      <c r="L40" s="3"/>
    </row>
    <row r="41" spans="2:12" x14ac:dyDescent="0.25">
      <c r="B41" s="36"/>
      <c r="C41" s="59"/>
      <c r="D41" s="65"/>
      <c r="E41" s="185"/>
      <c r="F41" s="3"/>
      <c r="G41" s="3"/>
      <c r="H41" s="3"/>
      <c r="I41" s="3"/>
      <c r="J41" s="106"/>
      <c r="K41" s="3"/>
      <c r="L41" s="3"/>
    </row>
    <row r="42" spans="2:12" ht="24.75" customHeight="1" x14ac:dyDescent="0.25">
      <c r="B42" s="128" t="s">
        <v>27</v>
      </c>
      <c r="C42" s="128"/>
      <c r="D42" s="65"/>
      <c r="E42" s="185"/>
      <c r="F42" s="3"/>
      <c r="G42" s="3"/>
      <c r="H42" s="3"/>
      <c r="I42" s="3"/>
      <c r="J42" s="106"/>
      <c r="K42" s="3"/>
      <c r="L42" s="3"/>
    </row>
    <row r="43" spans="2:12" x14ac:dyDescent="0.25">
      <c r="B43" s="19" t="s">
        <v>25</v>
      </c>
      <c r="C43" s="60" t="s">
        <v>305</v>
      </c>
      <c r="D43" s="65"/>
      <c r="E43" s="185"/>
      <c r="F43" s="3"/>
      <c r="G43" s="3"/>
      <c r="H43" s="3"/>
      <c r="I43" s="3"/>
      <c r="J43" s="106"/>
      <c r="K43" s="3"/>
      <c r="L43" s="3"/>
    </row>
    <row r="44" spans="2:12" ht="32.25" customHeight="1" x14ac:dyDescent="0.25">
      <c r="B44" s="19" t="s">
        <v>26</v>
      </c>
      <c r="C44" s="60" t="s">
        <v>255</v>
      </c>
      <c r="D44" s="65"/>
      <c r="E44" s="185"/>
      <c r="F44" s="3"/>
      <c r="G44" s="3"/>
      <c r="H44" s="3"/>
      <c r="I44" s="3"/>
      <c r="J44" s="106"/>
      <c r="K44" s="3"/>
      <c r="L44" s="3"/>
    </row>
    <row r="45" spans="2:12" x14ac:dyDescent="0.25">
      <c r="B45" s="19" t="s">
        <v>22</v>
      </c>
      <c r="C45" s="100">
        <v>44612</v>
      </c>
      <c r="D45" s="65"/>
      <c r="E45" s="185"/>
      <c r="F45" s="3"/>
      <c r="G45" s="3"/>
      <c r="H45" s="3"/>
      <c r="I45" s="3"/>
      <c r="J45" s="106"/>
      <c r="K45" s="3"/>
      <c r="L45" s="3"/>
    </row>
    <row r="46" spans="2:12" x14ac:dyDescent="0.25">
      <c r="B46" s="19" t="s">
        <v>23</v>
      </c>
      <c r="C46" s="79" t="s">
        <v>307</v>
      </c>
      <c r="D46" s="65"/>
      <c r="E46" s="185"/>
      <c r="F46" s="3"/>
      <c r="G46" s="3"/>
      <c r="H46" s="3"/>
      <c r="I46" s="3"/>
      <c r="J46" s="106"/>
      <c r="K46" s="3"/>
      <c r="L46" s="3"/>
    </row>
    <row r="47" spans="2:12" x14ac:dyDescent="0.25">
      <c r="B47" s="19" t="s">
        <v>17</v>
      </c>
      <c r="C47" s="102">
        <v>984077068</v>
      </c>
      <c r="D47" s="65"/>
      <c r="E47" s="185"/>
      <c r="F47" s="3"/>
      <c r="G47" s="3"/>
      <c r="H47" s="3"/>
      <c r="I47" s="3"/>
      <c r="J47" s="106"/>
      <c r="K47" s="3"/>
      <c r="L47" s="3"/>
    </row>
    <row r="48" spans="2:12" ht="18.75" customHeight="1" x14ac:dyDescent="0.25">
      <c r="B48" s="36"/>
      <c r="C48" s="59"/>
      <c r="D48" s="65"/>
      <c r="E48" s="185"/>
      <c r="F48" s="3"/>
      <c r="G48" s="3"/>
      <c r="H48" s="3"/>
      <c r="I48" s="3"/>
      <c r="J48" s="106"/>
      <c r="K48" s="3"/>
      <c r="L48" s="3"/>
    </row>
    <row r="49" spans="2:12" ht="33.75" customHeight="1" x14ac:dyDescent="0.25">
      <c r="B49" s="128" t="s">
        <v>28</v>
      </c>
      <c r="C49" s="128"/>
      <c r="D49" s="128"/>
      <c r="E49" s="185"/>
      <c r="F49" s="3"/>
      <c r="G49" s="3"/>
      <c r="H49" s="3"/>
      <c r="I49" s="3"/>
      <c r="J49" s="106"/>
      <c r="K49" s="3"/>
      <c r="L49" s="3"/>
    </row>
    <row r="50" spans="2:12" x14ac:dyDescent="0.25">
      <c r="B50" s="126" t="s">
        <v>29</v>
      </c>
      <c r="C50" s="126"/>
      <c r="D50" s="126"/>
      <c r="E50" s="185"/>
      <c r="F50" s="3"/>
      <c r="G50" s="3"/>
      <c r="H50" s="3"/>
      <c r="I50" s="3"/>
      <c r="J50" s="106"/>
      <c r="K50" s="3"/>
      <c r="L50" s="3"/>
    </row>
    <row r="51" spans="2:12" x14ac:dyDescent="0.25">
      <c r="B51" s="32" t="s">
        <v>30</v>
      </c>
      <c r="C51" s="147" t="s">
        <v>31</v>
      </c>
      <c r="D51" s="147"/>
      <c r="E51" s="185"/>
      <c r="F51" s="3"/>
      <c r="G51" s="3"/>
      <c r="H51" s="3"/>
      <c r="I51" s="3"/>
      <c r="J51" s="106"/>
      <c r="K51" s="3"/>
      <c r="L51" s="3"/>
    </row>
    <row r="52" spans="2:12" x14ac:dyDescent="0.25">
      <c r="B52" s="11" t="s">
        <v>256</v>
      </c>
      <c r="C52" s="148" t="s">
        <v>257</v>
      </c>
      <c r="D52" s="148"/>
      <c r="E52" s="185"/>
      <c r="F52" s="3"/>
      <c r="G52" s="3"/>
      <c r="H52" s="3"/>
      <c r="I52" s="3"/>
      <c r="J52" s="106"/>
      <c r="K52" s="3"/>
      <c r="L52" s="3"/>
    </row>
    <row r="53" spans="2:12" x14ac:dyDescent="0.25">
      <c r="B53" s="15"/>
      <c r="C53" s="61"/>
      <c r="D53" s="61"/>
      <c r="E53" s="185"/>
      <c r="F53" s="3"/>
      <c r="G53" s="3"/>
      <c r="H53" s="3"/>
      <c r="I53" s="3"/>
      <c r="J53" s="106"/>
      <c r="K53" s="3"/>
      <c r="L53" s="3"/>
    </row>
    <row r="54" spans="2:12" ht="33.75" customHeight="1" x14ac:dyDescent="0.25">
      <c r="B54" s="128" t="s">
        <v>164</v>
      </c>
      <c r="C54" s="128"/>
      <c r="D54" s="128"/>
      <c r="E54" s="185"/>
      <c r="F54" s="3"/>
      <c r="G54" s="3"/>
      <c r="H54" s="3"/>
      <c r="I54" s="3"/>
      <c r="J54" s="106"/>
      <c r="K54" s="3"/>
      <c r="L54" s="3"/>
    </row>
    <row r="55" spans="2:12" x14ac:dyDescent="0.25">
      <c r="B55" s="126" t="s">
        <v>29</v>
      </c>
      <c r="C55" s="126"/>
      <c r="D55" s="126"/>
      <c r="E55" s="185"/>
      <c r="F55" s="3"/>
      <c r="G55" s="3"/>
      <c r="H55" s="3"/>
      <c r="I55" s="3"/>
      <c r="J55" s="106"/>
      <c r="K55" s="3"/>
      <c r="L55" s="3"/>
    </row>
    <row r="56" spans="2:12" x14ac:dyDescent="0.25">
      <c r="B56" s="32" t="s">
        <v>30</v>
      </c>
      <c r="C56" s="147" t="s">
        <v>165</v>
      </c>
      <c r="D56" s="147"/>
      <c r="E56" s="185"/>
      <c r="F56" s="3"/>
      <c r="G56" s="3"/>
      <c r="H56" s="3"/>
      <c r="I56" s="3"/>
      <c r="J56" s="106"/>
      <c r="K56" s="3"/>
      <c r="L56" s="3"/>
    </row>
    <row r="57" spans="2:12" ht="20.25" customHeight="1" x14ac:dyDescent="0.25">
      <c r="B57" s="145" t="s">
        <v>259</v>
      </c>
      <c r="C57" s="146" t="s">
        <v>292</v>
      </c>
      <c r="D57" s="57" t="s">
        <v>260</v>
      </c>
      <c r="F57" s="3"/>
      <c r="G57" s="3"/>
      <c r="H57" s="3"/>
      <c r="I57" s="3"/>
      <c r="J57" s="106"/>
      <c r="K57" s="3"/>
      <c r="L57" s="3"/>
    </row>
    <row r="58" spans="2:12" ht="20.25" customHeight="1" x14ac:dyDescent="0.25">
      <c r="B58" s="145"/>
      <c r="C58" s="146"/>
      <c r="D58" s="57" t="s">
        <v>261</v>
      </c>
      <c r="F58" s="3"/>
      <c r="G58" s="3"/>
      <c r="H58" s="3"/>
      <c r="I58" s="3"/>
      <c r="J58" s="106"/>
      <c r="K58" s="3"/>
      <c r="L58" s="3"/>
    </row>
    <row r="59" spans="2:12" ht="20.25" customHeight="1" x14ac:dyDescent="0.25">
      <c r="B59" s="145"/>
      <c r="C59" s="146"/>
      <c r="D59" s="57" t="s">
        <v>251</v>
      </c>
      <c r="F59" s="3"/>
      <c r="G59" s="3"/>
      <c r="H59" s="3"/>
      <c r="I59" s="3"/>
      <c r="J59" s="106"/>
      <c r="K59" s="3"/>
      <c r="L59" s="3"/>
    </row>
    <row r="60" spans="2:12" ht="20.25" customHeight="1" x14ac:dyDescent="0.25">
      <c r="B60" s="145"/>
      <c r="C60" s="146"/>
      <c r="D60" s="57" t="s">
        <v>262</v>
      </c>
      <c r="F60" s="3"/>
      <c r="G60" s="3"/>
      <c r="H60" s="3"/>
      <c r="I60" s="3"/>
      <c r="J60" s="106"/>
      <c r="K60" s="3"/>
      <c r="L60" s="3"/>
    </row>
    <row r="61" spans="2:12" ht="20.25" customHeight="1" x14ac:dyDescent="0.25">
      <c r="B61" s="145"/>
      <c r="C61" s="146"/>
      <c r="D61" s="57" t="s">
        <v>263</v>
      </c>
      <c r="F61" s="3"/>
      <c r="G61" s="3"/>
      <c r="H61" s="3"/>
      <c r="I61" s="3"/>
      <c r="J61" s="106"/>
      <c r="K61" s="3"/>
      <c r="L61" s="3"/>
    </row>
    <row r="62" spans="2:12" ht="20.25" customHeight="1" x14ac:dyDescent="0.25">
      <c r="B62" s="145"/>
      <c r="C62" s="146"/>
      <c r="D62" s="57" t="s">
        <v>264</v>
      </c>
      <c r="E62" s="185"/>
      <c r="F62" s="3"/>
      <c r="G62" s="3"/>
      <c r="H62" s="3"/>
      <c r="I62" s="3"/>
      <c r="J62" s="106"/>
      <c r="K62" s="3"/>
      <c r="L62" s="3"/>
    </row>
    <row r="63" spans="2:12" ht="20.25" customHeight="1" x14ac:dyDescent="0.25">
      <c r="B63" s="145"/>
      <c r="C63" s="146"/>
      <c r="D63" s="57" t="s">
        <v>265</v>
      </c>
      <c r="E63" s="185"/>
      <c r="F63" s="3"/>
      <c r="G63" s="3"/>
      <c r="H63" s="3"/>
      <c r="I63" s="3"/>
      <c r="J63" s="106"/>
      <c r="K63" s="3"/>
      <c r="L63" s="3"/>
    </row>
    <row r="64" spans="2:12" ht="20.25" customHeight="1" x14ac:dyDescent="0.25">
      <c r="B64" s="145"/>
      <c r="C64" s="146"/>
      <c r="D64" s="57" t="s">
        <v>266</v>
      </c>
      <c r="E64" s="185"/>
      <c r="F64" s="3"/>
      <c r="G64" s="3"/>
      <c r="H64" s="3"/>
      <c r="I64" s="3"/>
      <c r="J64" s="106"/>
      <c r="K64" s="3"/>
      <c r="L64" s="3"/>
    </row>
    <row r="65" spans="1:13" ht="20.25" customHeight="1" x14ac:dyDescent="0.25">
      <c r="B65" s="145"/>
      <c r="C65" s="146"/>
      <c r="D65" s="57" t="s">
        <v>267</v>
      </c>
      <c r="E65" s="185"/>
      <c r="F65" s="3"/>
      <c r="G65" s="3"/>
      <c r="H65" s="3"/>
      <c r="I65" s="3"/>
      <c r="J65" s="106"/>
      <c r="K65" s="3"/>
      <c r="L65" s="3"/>
    </row>
    <row r="66" spans="1:13" x14ac:dyDescent="0.25">
      <c r="B66" s="183" t="s">
        <v>32</v>
      </c>
      <c r="C66" s="183"/>
      <c r="D66" s="183"/>
      <c r="E66" s="183"/>
      <c r="F66" s="3"/>
      <c r="G66" s="3"/>
      <c r="H66" s="3"/>
      <c r="I66" s="3"/>
      <c r="J66" s="106"/>
      <c r="K66" s="3"/>
      <c r="L66" s="3"/>
    </row>
    <row r="67" spans="1:13" s="6" customFormat="1" x14ac:dyDescent="0.25">
      <c r="A67" s="70"/>
      <c r="B67" s="182"/>
      <c r="C67" s="182"/>
      <c r="D67" s="182"/>
      <c r="E67" s="182"/>
      <c r="F67" s="4"/>
      <c r="G67" s="4"/>
      <c r="H67" s="4"/>
      <c r="I67" s="4"/>
      <c r="J67" s="106"/>
      <c r="K67" s="4"/>
      <c r="L67" s="4"/>
    </row>
    <row r="68" spans="1:13" x14ac:dyDescent="0.25">
      <c r="A68" s="2"/>
      <c r="B68" s="178" t="s">
        <v>122</v>
      </c>
      <c r="C68" s="179"/>
      <c r="D68" s="179"/>
      <c r="E68" s="180"/>
      <c r="F68" s="180"/>
      <c r="G68" s="180"/>
      <c r="H68" s="180"/>
      <c r="I68" s="180"/>
      <c r="J68" s="440"/>
      <c r="K68" s="180"/>
      <c r="L68" s="181"/>
    </row>
    <row r="69" spans="1:13" ht="27.75" customHeight="1" x14ac:dyDescent="0.25">
      <c r="A69" s="125" t="s">
        <v>258</v>
      </c>
      <c r="B69" s="125" t="s">
        <v>147</v>
      </c>
      <c r="C69" s="127" t="s">
        <v>148</v>
      </c>
      <c r="D69" s="127" t="s">
        <v>192</v>
      </c>
      <c r="E69" s="125" t="s">
        <v>33</v>
      </c>
      <c r="F69" s="125"/>
      <c r="G69" s="125" t="s">
        <v>114</v>
      </c>
      <c r="H69" s="125" t="s">
        <v>117</v>
      </c>
      <c r="I69" s="125"/>
      <c r="J69" s="129" t="s">
        <v>149</v>
      </c>
      <c r="K69" s="125" t="s">
        <v>118</v>
      </c>
      <c r="L69" s="125" t="s">
        <v>150</v>
      </c>
    </row>
    <row r="70" spans="1:13" ht="72" customHeight="1" x14ac:dyDescent="0.25">
      <c r="A70" s="125"/>
      <c r="B70" s="125"/>
      <c r="C70" s="127"/>
      <c r="D70" s="127"/>
      <c r="E70" s="98" t="s">
        <v>115</v>
      </c>
      <c r="F70" s="37" t="s">
        <v>116</v>
      </c>
      <c r="G70" s="125"/>
      <c r="H70" s="37" t="s">
        <v>74</v>
      </c>
      <c r="I70" s="37" t="s">
        <v>75</v>
      </c>
      <c r="J70" s="129"/>
      <c r="K70" s="125"/>
      <c r="L70" s="125"/>
    </row>
    <row r="71" spans="1:13" s="43" customFormat="1" ht="101.25" customHeight="1" x14ac:dyDescent="0.25">
      <c r="A71" s="26" t="s">
        <v>208</v>
      </c>
      <c r="B71" s="26" t="s">
        <v>308</v>
      </c>
      <c r="C71" s="62" t="s">
        <v>243</v>
      </c>
      <c r="D71" s="62" t="s">
        <v>244</v>
      </c>
      <c r="E71" s="27">
        <v>1</v>
      </c>
      <c r="F71" s="27" t="s">
        <v>309</v>
      </c>
      <c r="G71" s="27" t="s">
        <v>313</v>
      </c>
      <c r="H71" s="27">
        <v>10</v>
      </c>
      <c r="I71" s="27">
        <v>10</v>
      </c>
      <c r="J71" s="441">
        <v>1</v>
      </c>
      <c r="K71" s="27" t="s">
        <v>311</v>
      </c>
      <c r="L71" s="27" t="s">
        <v>310</v>
      </c>
    </row>
    <row r="72" spans="1:13" s="43" customFormat="1" ht="101.25" customHeight="1" x14ac:dyDescent="0.25">
      <c r="A72" s="26" t="s">
        <v>293</v>
      </c>
      <c r="B72" s="26" t="s">
        <v>308</v>
      </c>
      <c r="C72" s="62" t="s">
        <v>243</v>
      </c>
      <c r="D72" s="62" t="s">
        <v>244</v>
      </c>
      <c r="E72" s="27">
        <v>2</v>
      </c>
      <c r="F72" s="27" t="s">
        <v>312</v>
      </c>
      <c r="G72" s="27" t="s">
        <v>314</v>
      </c>
      <c r="H72" s="27">
        <v>3</v>
      </c>
      <c r="I72" s="27">
        <v>3</v>
      </c>
      <c r="J72" s="441">
        <v>1</v>
      </c>
      <c r="K72" s="40" t="s">
        <v>315</v>
      </c>
      <c r="L72" s="40" t="s">
        <v>310</v>
      </c>
    </row>
    <row r="73" spans="1:13" s="43" customFormat="1" ht="180" x14ac:dyDescent="0.25">
      <c r="A73" s="26" t="s">
        <v>316</v>
      </c>
      <c r="B73" s="26" t="s">
        <v>317</v>
      </c>
      <c r="C73" s="62" t="s">
        <v>245</v>
      </c>
      <c r="D73" s="78" t="s">
        <v>318</v>
      </c>
      <c r="E73" s="27">
        <v>3</v>
      </c>
      <c r="F73" s="27" t="s">
        <v>319</v>
      </c>
      <c r="G73" s="27" t="s">
        <v>320</v>
      </c>
      <c r="H73" s="27">
        <v>3</v>
      </c>
      <c r="I73" s="27">
        <v>4</v>
      </c>
      <c r="J73" s="441">
        <f>I73/H73</f>
        <v>1.3333333333333333</v>
      </c>
      <c r="K73" s="40" t="s">
        <v>322</v>
      </c>
      <c r="L73" s="120" t="s">
        <v>321</v>
      </c>
    </row>
    <row r="74" spans="1:13" s="43" customFormat="1" ht="60" x14ac:dyDescent="0.25">
      <c r="A74" s="26" t="s">
        <v>316</v>
      </c>
      <c r="B74" s="26" t="s">
        <v>317</v>
      </c>
      <c r="C74" s="62" t="s">
        <v>245</v>
      </c>
      <c r="D74" s="78" t="s">
        <v>318</v>
      </c>
      <c r="E74" s="27">
        <v>4</v>
      </c>
      <c r="F74" s="27" t="s">
        <v>323</v>
      </c>
      <c r="G74" s="27" t="s">
        <v>325</v>
      </c>
      <c r="H74" s="121">
        <v>0.85</v>
      </c>
      <c r="I74" s="121">
        <v>1</v>
      </c>
      <c r="J74" s="441">
        <f>I74/H74</f>
        <v>1.1764705882352942</v>
      </c>
      <c r="K74" s="40" t="s">
        <v>329</v>
      </c>
      <c r="L74" s="120" t="s">
        <v>327</v>
      </c>
    </row>
    <row r="75" spans="1:13" s="43" customFormat="1" ht="96" x14ac:dyDescent="0.25">
      <c r="A75" s="26" t="s">
        <v>316</v>
      </c>
      <c r="B75" s="26" t="s">
        <v>317</v>
      </c>
      <c r="C75" s="62" t="s">
        <v>245</v>
      </c>
      <c r="D75" s="78" t="s">
        <v>318</v>
      </c>
      <c r="E75" s="27">
        <v>5</v>
      </c>
      <c r="F75" s="27" t="s">
        <v>324</v>
      </c>
      <c r="G75" s="27" t="s">
        <v>326</v>
      </c>
      <c r="H75" s="121">
        <v>1</v>
      </c>
      <c r="I75" s="121">
        <v>1</v>
      </c>
      <c r="J75" s="441">
        <v>1.08</v>
      </c>
      <c r="K75" s="40" t="s">
        <v>330</v>
      </c>
      <c r="L75" s="120" t="s">
        <v>328</v>
      </c>
    </row>
    <row r="76" spans="1:13" s="43" customFormat="1" ht="180" x14ac:dyDescent="0.25">
      <c r="A76" s="26" t="s">
        <v>331</v>
      </c>
      <c r="B76" s="26" t="s">
        <v>332</v>
      </c>
      <c r="C76" s="62" t="s">
        <v>245</v>
      </c>
      <c r="D76" s="78" t="s">
        <v>294</v>
      </c>
      <c r="E76" s="27">
        <v>6</v>
      </c>
      <c r="F76" s="27" t="s">
        <v>333</v>
      </c>
      <c r="G76" s="27" t="s">
        <v>334</v>
      </c>
      <c r="H76" s="27">
        <v>1250</v>
      </c>
      <c r="I76" s="27">
        <v>1272</v>
      </c>
      <c r="J76" s="441">
        <v>1.08</v>
      </c>
      <c r="K76" s="122" t="s">
        <v>336</v>
      </c>
      <c r="L76" s="122" t="s">
        <v>335</v>
      </c>
    </row>
    <row r="77" spans="1:13" s="43" customFormat="1" ht="120" x14ac:dyDescent="0.25">
      <c r="A77" s="26" t="s">
        <v>337</v>
      </c>
      <c r="B77" s="26" t="s">
        <v>308</v>
      </c>
      <c r="C77" s="62" t="s">
        <v>243</v>
      </c>
      <c r="D77" s="78" t="s">
        <v>339</v>
      </c>
      <c r="E77" s="27">
        <v>7</v>
      </c>
      <c r="F77" s="27" t="s">
        <v>344</v>
      </c>
      <c r="G77" s="27" t="s">
        <v>340</v>
      </c>
      <c r="H77" s="27">
        <v>70</v>
      </c>
      <c r="I77" s="123">
        <v>110</v>
      </c>
      <c r="J77" s="441">
        <f>I77/H77</f>
        <v>1.5714285714285714</v>
      </c>
      <c r="K77" s="122" t="s">
        <v>346</v>
      </c>
      <c r="L77" s="28" t="s">
        <v>341</v>
      </c>
    </row>
    <row r="78" spans="1:13" s="43" customFormat="1" ht="108" x14ac:dyDescent="0.25">
      <c r="A78" s="26" t="s">
        <v>337</v>
      </c>
      <c r="B78" s="26" t="s">
        <v>308</v>
      </c>
      <c r="C78" s="62" t="s">
        <v>243</v>
      </c>
      <c r="D78" s="78" t="s">
        <v>339</v>
      </c>
      <c r="E78" s="27">
        <v>8</v>
      </c>
      <c r="F78" s="27" t="s">
        <v>345</v>
      </c>
      <c r="G78" s="27" t="s">
        <v>342</v>
      </c>
      <c r="H78" s="27">
        <v>100</v>
      </c>
      <c r="I78" s="123">
        <v>125</v>
      </c>
      <c r="J78" s="441">
        <f>I78/H78</f>
        <v>1.25</v>
      </c>
      <c r="K78" s="122" t="s">
        <v>347</v>
      </c>
      <c r="L78" s="28" t="s">
        <v>343</v>
      </c>
    </row>
    <row r="79" spans="1:13" s="43" customFormat="1" ht="66.75" customHeight="1" x14ac:dyDescent="0.25">
      <c r="A79" s="26" t="s">
        <v>338</v>
      </c>
      <c r="B79" s="26" t="s">
        <v>317</v>
      </c>
      <c r="C79" s="62" t="s">
        <v>243</v>
      </c>
      <c r="D79" s="78" t="s">
        <v>348</v>
      </c>
      <c r="E79" s="27">
        <v>9</v>
      </c>
      <c r="F79" s="27" t="s">
        <v>351</v>
      </c>
      <c r="G79" s="27" t="s">
        <v>349</v>
      </c>
      <c r="H79" s="124">
        <v>1</v>
      </c>
      <c r="I79" s="122">
        <v>1</v>
      </c>
      <c r="J79" s="441">
        <v>1</v>
      </c>
      <c r="K79" s="28" t="s">
        <v>352</v>
      </c>
      <c r="L79" s="28" t="s">
        <v>350</v>
      </c>
    </row>
    <row r="80" spans="1:13" s="43" customFormat="1" ht="102" customHeight="1" x14ac:dyDescent="0.25">
      <c r="A80" s="28" t="s">
        <v>212</v>
      </c>
      <c r="B80" s="40" t="s">
        <v>353</v>
      </c>
      <c r="C80" s="27" t="s">
        <v>243</v>
      </c>
      <c r="D80" s="78" t="s">
        <v>339</v>
      </c>
      <c r="E80" s="27">
        <v>10</v>
      </c>
      <c r="F80" s="27" t="s">
        <v>359</v>
      </c>
      <c r="G80" s="27" t="s">
        <v>354</v>
      </c>
      <c r="H80" s="27">
        <v>13</v>
      </c>
      <c r="I80" s="27">
        <v>13</v>
      </c>
      <c r="J80" s="442">
        <f t="shared" ref="J80:J87" si="0">I80/H80</f>
        <v>1</v>
      </c>
      <c r="K80" s="28" t="s">
        <v>360</v>
      </c>
      <c r="L80" s="28" t="s">
        <v>355</v>
      </c>
      <c r="M80" s="27"/>
    </row>
    <row r="81" spans="1:13" s="43" customFormat="1" ht="72" x14ac:dyDescent="0.25">
      <c r="A81" s="28" t="s">
        <v>212</v>
      </c>
      <c r="B81" s="40" t="s">
        <v>353</v>
      </c>
      <c r="C81" s="27" t="s">
        <v>243</v>
      </c>
      <c r="D81" s="78" t="s">
        <v>339</v>
      </c>
      <c r="E81" s="27">
        <v>11</v>
      </c>
      <c r="F81" s="27" t="s">
        <v>356</v>
      </c>
      <c r="G81" s="27" t="s">
        <v>357</v>
      </c>
      <c r="H81" s="27">
        <v>3.5</v>
      </c>
      <c r="I81" s="27">
        <v>3.5</v>
      </c>
      <c r="J81" s="442">
        <f t="shared" si="0"/>
        <v>1</v>
      </c>
      <c r="K81" s="28" t="s">
        <v>361</v>
      </c>
      <c r="L81" s="28" t="s">
        <v>358</v>
      </c>
      <c r="M81" s="27"/>
    </row>
    <row r="82" spans="1:13" s="43" customFormat="1" ht="48" x14ac:dyDescent="0.25">
      <c r="A82" s="28" t="s">
        <v>207</v>
      </c>
      <c r="B82" s="40" t="s">
        <v>353</v>
      </c>
      <c r="C82" s="27" t="s">
        <v>243</v>
      </c>
      <c r="D82" s="78" t="s">
        <v>339</v>
      </c>
      <c r="E82" s="27">
        <v>12</v>
      </c>
      <c r="F82" s="27" t="s">
        <v>366</v>
      </c>
      <c r="G82" s="27" t="s">
        <v>362</v>
      </c>
      <c r="H82" s="27">
        <v>64</v>
      </c>
      <c r="I82" s="27">
        <v>54</v>
      </c>
      <c r="J82" s="442">
        <f t="shared" si="0"/>
        <v>0.84375</v>
      </c>
      <c r="K82" s="28" t="s">
        <v>368</v>
      </c>
      <c r="L82" s="27" t="s">
        <v>363</v>
      </c>
    </row>
    <row r="83" spans="1:13" s="43" customFormat="1" ht="137.25" customHeight="1" x14ac:dyDescent="0.25">
      <c r="A83" s="28" t="s">
        <v>207</v>
      </c>
      <c r="B83" s="40" t="s">
        <v>353</v>
      </c>
      <c r="C83" s="27" t="s">
        <v>243</v>
      </c>
      <c r="D83" s="78" t="s">
        <v>339</v>
      </c>
      <c r="E83" s="27">
        <v>13</v>
      </c>
      <c r="F83" s="27" t="s">
        <v>367</v>
      </c>
      <c r="G83" s="27" t="s">
        <v>364</v>
      </c>
      <c r="H83" s="27">
        <v>2</v>
      </c>
      <c r="I83" s="27">
        <v>2</v>
      </c>
      <c r="J83" s="442">
        <f t="shared" si="0"/>
        <v>1</v>
      </c>
      <c r="K83" s="28" t="s">
        <v>369</v>
      </c>
      <c r="L83" s="27" t="s">
        <v>365</v>
      </c>
    </row>
    <row r="84" spans="1:13" s="43" customFormat="1" ht="137.25" customHeight="1" x14ac:dyDescent="0.25">
      <c r="A84" s="28" t="s">
        <v>374</v>
      </c>
      <c r="B84" s="40" t="s">
        <v>353</v>
      </c>
      <c r="C84" s="27" t="s">
        <v>243</v>
      </c>
      <c r="D84" s="78" t="s">
        <v>339</v>
      </c>
      <c r="E84" s="27">
        <v>14</v>
      </c>
      <c r="F84" s="27" t="s">
        <v>372</v>
      </c>
      <c r="G84" s="27" t="s">
        <v>370</v>
      </c>
      <c r="H84" s="27">
        <v>38000</v>
      </c>
      <c r="I84" s="27">
        <v>38137</v>
      </c>
      <c r="J84" s="442">
        <f t="shared" si="0"/>
        <v>1.0036052631578947</v>
      </c>
      <c r="K84" s="40" t="s">
        <v>373</v>
      </c>
      <c r="L84" s="27" t="s">
        <v>371</v>
      </c>
    </row>
    <row r="85" spans="1:13" s="43" customFormat="1" ht="175.5" customHeight="1" x14ac:dyDescent="0.25">
      <c r="A85" s="28" t="s">
        <v>378</v>
      </c>
      <c r="B85" s="40" t="s">
        <v>353</v>
      </c>
      <c r="C85" s="27" t="s">
        <v>243</v>
      </c>
      <c r="D85" s="78" t="s">
        <v>339</v>
      </c>
      <c r="E85" s="27">
        <v>15</v>
      </c>
      <c r="F85" s="27" t="s">
        <v>379</v>
      </c>
      <c r="G85" s="27" t="s">
        <v>375</v>
      </c>
      <c r="H85" s="27">
        <v>1000</v>
      </c>
      <c r="I85" s="27">
        <v>1000</v>
      </c>
      <c r="J85" s="442">
        <f t="shared" si="0"/>
        <v>1</v>
      </c>
      <c r="K85" s="27" t="s">
        <v>377</v>
      </c>
      <c r="L85" s="27" t="s">
        <v>376</v>
      </c>
    </row>
    <row r="86" spans="1:13" s="43" customFormat="1" ht="175.5" customHeight="1" x14ac:dyDescent="0.25">
      <c r="A86" s="28" t="s">
        <v>380</v>
      </c>
      <c r="B86" s="40" t="s">
        <v>353</v>
      </c>
      <c r="C86" s="27" t="s">
        <v>243</v>
      </c>
      <c r="D86" s="78" t="s">
        <v>339</v>
      </c>
      <c r="E86" s="27">
        <v>16</v>
      </c>
      <c r="F86" s="27" t="s">
        <v>383</v>
      </c>
      <c r="G86" s="27" t="s">
        <v>381</v>
      </c>
      <c r="H86" s="109">
        <v>4500</v>
      </c>
      <c r="I86" s="27">
        <v>4500</v>
      </c>
      <c r="J86" s="442">
        <f t="shared" si="0"/>
        <v>1</v>
      </c>
      <c r="K86" s="27" t="s">
        <v>384</v>
      </c>
      <c r="L86" s="27" t="s">
        <v>382</v>
      </c>
    </row>
    <row r="87" spans="1:13" s="43" customFormat="1" ht="175.5" customHeight="1" x14ac:dyDescent="0.25">
      <c r="A87" s="28" t="s">
        <v>405</v>
      </c>
      <c r="B87" s="40" t="s">
        <v>353</v>
      </c>
      <c r="C87" s="27" t="s">
        <v>243</v>
      </c>
      <c r="D87" s="78" t="s">
        <v>339</v>
      </c>
      <c r="E87" s="27">
        <v>17</v>
      </c>
      <c r="F87" s="27" t="s">
        <v>387</v>
      </c>
      <c r="G87" s="27" t="s">
        <v>385</v>
      </c>
      <c r="H87" s="27">
        <v>190</v>
      </c>
      <c r="I87" s="27">
        <v>190</v>
      </c>
      <c r="J87" s="442">
        <f t="shared" si="0"/>
        <v>1</v>
      </c>
      <c r="K87" s="27" t="s">
        <v>388</v>
      </c>
      <c r="L87" s="27" t="s">
        <v>386</v>
      </c>
    </row>
    <row r="88" spans="1:13" s="43" customFormat="1" ht="175.5" customHeight="1" x14ac:dyDescent="0.25">
      <c r="A88" s="28" t="s">
        <v>246</v>
      </c>
      <c r="B88" s="40" t="s">
        <v>308</v>
      </c>
      <c r="C88" s="27" t="s">
        <v>245</v>
      </c>
      <c r="D88" s="40" t="s">
        <v>389</v>
      </c>
      <c r="E88" s="27">
        <v>18</v>
      </c>
      <c r="F88" s="27" t="s">
        <v>406</v>
      </c>
      <c r="G88" s="27" t="s">
        <v>390</v>
      </c>
      <c r="H88" s="27">
        <v>13</v>
      </c>
      <c r="I88" s="27">
        <v>13</v>
      </c>
      <c r="J88" s="442">
        <f t="shared" ref="J88:J94" si="1">I88/H88</f>
        <v>1</v>
      </c>
      <c r="K88" s="27" t="s">
        <v>391</v>
      </c>
      <c r="L88" s="27" t="s">
        <v>392</v>
      </c>
    </row>
    <row r="89" spans="1:13" s="43" customFormat="1" ht="156" x14ac:dyDescent="0.25">
      <c r="A89" s="26" t="s">
        <v>246</v>
      </c>
      <c r="B89" s="40" t="s">
        <v>308</v>
      </c>
      <c r="C89" s="27" t="s">
        <v>245</v>
      </c>
      <c r="D89" s="40" t="s">
        <v>389</v>
      </c>
      <c r="E89" s="27">
        <v>19</v>
      </c>
      <c r="F89" s="27" t="s">
        <v>407</v>
      </c>
      <c r="G89" s="27" t="s">
        <v>408</v>
      </c>
      <c r="H89" s="27">
        <v>9</v>
      </c>
      <c r="I89" s="27">
        <v>6</v>
      </c>
      <c r="J89" s="442">
        <f t="shared" si="1"/>
        <v>0.66666666666666663</v>
      </c>
      <c r="K89" s="27" t="s">
        <v>393</v>
      </c>
      <c r="L89" s="27" t="s">
        <v>394</v>
      </c>
    </row>
    <row r="90" spans="1:13" s="43" customFormat="1" ht="119.25" customHeight="1" x14ac:dyDescent="0.25">
      <c r="A90" s="26" t="s">
        <v>295</v>
      </c>
      <c r="B90" s="40" t="s">
        <v>308</v>
      </c>
      <c r="C90" s="27" t="s">
        <v>243</v>
      </c>
      <c r="D90" s="40" t="s">
        <v>395</v>
      </c>
      <c r="E90" s="27">
        <v>20</v>
      </c>
      <c r="F90" s="27" t="s">
        <v>410</v>
      </c>
      <c r="G90" s="27" t="s">
        <v>396</v>
      </c>
      <c r="H90" s="27">
        <v>300</v>
      </c>
      <c r="I90" s="27">
        <v>286</v>
      </c>
      <c r="J90" s="442">
        <f t="shared" si="1"/>
        <v>0.95333333333333337</v>
      </c>
      <c r="K90" s="27" t="s">
        <v>414</v>
      </c>
      <c r="L90" s="27" t="s">
        <v>397</v>
      </c>
    </row>
    <row r="91" spans="1:13" s="43" customFormat="1" ht="127.5" customHeight="1" x14ac:dyDescent="0.25">
      <c r="A91" s="26" t="s">
        <v>296</v>
      </c>
      <c r="B91" s="40" t="s">
        <v>308</v>
      </c>
      <c r="C91" s="27" t="s">
        <v>243</v>
      </c>
      <c r="D91" s="40" t="s">
        <v>395</v>
      </c>
      <c r="E91" s="27">
        <v>21</v>
      </c>
      <c r="F91" s="27" t="s">
        <v>411</v>
      </c>
      <c r="G91" s="27" t="s">
        <v>398</v>
      </c>
      <c r="H91" s="27">
        <v>2401</v>
      </c>
      <c r="I91" s="27">
        <v>3381</v>
      </c>
      <c r="J91" s="442">
        <f t="shared" si="1"/>
        <v>1.4081632653061225</v>
      </c>
      <c r="K91" s="27" t="s">
        <v>413</v>
      </c>
      <c r="L91" s="27" t="s">
        <v>399</v>
      </c>
    </row>
    <row r="92" spans="1:13" s="43" customFormat="1" ht="127.5" customHeight="1" x14ac:dyDescent="0.25">
      <c r="A92" s="26" t="s">
        <v>296</v>
      </c>
      <c r="B92" s="40" t="s">
        <v>308</v>
      </c>
      <c r="C92" s="27" t="s">
        <v>243</v>
      </c>
      <c r="D92" s="40" t="s">
        <v>395</v>
      </c>
      <c r="E92" s="27">
        <v>22</v>
      </c>
      <c r="F92" s="27" t="s">
        <v>412</v>
      </c>
      <c r="G92" s="27" t="s">
        <v>409</v>
      </c>
      <c r="H92" s="27">
        <v>1363</v>
      </c>
      <c r="I92" s="27">
        <v>875</v>
      </c>
      <c r="J92" s="442">
        <f t="shared" si="1"/>
        <v>0.64196625091709469</v>
      </c>
      <c r="K92" s="27" t="s">
        <v>415</v>
      </c>
      <c r="L92" s="27" t="s">
        <v>399</v>
      </c>
    </row>
    <row r="93" spans="1:13" s="43" customFormat="1" ht="162" customHeight="1" x14ac:dyDescent="0.25">
      <c r="A93" s="26" t="s">
        <v>416</v>
      </c>
      <c r="B93" s="40" t="s">
        <v>308</v>
      </c>
      <c r="C93" s="27" t="s">
        <v>243</v>
      </c>
      <c r="D93" s="40" t="s">
        <v>395</v>
      </c>
      <c r="E93" s="27">
        <v>23</v>
      </c>
      <c r="F93" s="27" t="s">
        <v>417</v>
      </c>
      <c r="G93" s="27" t="s">
        <v>400</v>
      </c>
      <c r="H93" s="27">
        <v>404</v>
      </c>
      <c r="I93" s="27">
        <v>432</v>
      </c>
      <c r="J93" s="442">
        <f t="shared" si="1"/>
        <v>1.0693069306930694</v>
      </c>
      <c r="K93" s="27" t="s">
        <v>418</v>
      </c>
      <c r="L93" s="27" t="s">
        <v>401</v>
      </c>
    </row>
    <row r="94" spans="1:13" s="43" customFormat="1" ht="213" customHeight="1" x14ac:dyDescent="0.25">
      <c r="A94" s="26" t="s">
        <v>209</v>
      </c>
      <c r="B94" s="40" t="s">
        <v>308</v>
      </c>
      <c r="C94" s="27" t="s">
        <v>243</v>
      </c>
      <c r="D94" s="40" t="s">
        <v>395</v>
      </c>
      <c r="E94" s="27">
        <v>24</v>
      </c>
      <c r="F94" s="27" t="s">
        <v>419</v>
      </c>
      <c r="G94" s="27" t="s">
        <v>402</v>
      </c>
      <c r="H94" s="27">
        <v>1750</v>
      </c>
      <c r="I94" s="27">
        <v>1753</v>
      </c>
      <c r="J94" s="442">
        <f t="shared" si="1"/>
        <v>1.0017142857142858</v>
      </c>
      <c r="K94" s="27" t="s">
        <v>403</v>
      </c>
      <c r="L94" s="27" t="s">
        <v>404</v>
      </c>
    </row>
    <row r="95" spans="1:13" ht="17.25" customHeight="1" x14ac:dyDescent="0.25">
      <c r="B95" s="410" t="s">
        <v>676</v>
      </c>
      <c r="C95" s="410"/>
      <c r="D95" s="410"/>
      <c r="E95" s="410" t="s">
        <v>677</v>
      </c>
      <c r="F95" s="410"/>
      <c r="G95" s="410"/>
      <c r="H95" s="410"/>
      <c r="I95" s="410"/>
      <c r="J95" s="410"/>
      <c r="K95" s="410"/>
      <c r="L95" s="410"/>
      <c r="M95" s="410"/>
    </row>
    <row r="96" spans="1:13" ht="23.25" customHeight="1" x14ac:dyDescent="0.25">
      <c r="B96" s="126" t="s">
        <v>151</v>
      </c>
      <c r="C96" s="126"/>
      <c r="D96" s="126"/>
      <c r="E96" s="188"/>
      <c r="F96" s="7"/>
      <c r="G96" s="3"/>
      <c r="H96" s="3"/>
      <c r="I96" s="3"/>
      <c r="J96" s="106"/>
      <c r="K96" s="3"/>
      <c r="L96" s="3"/>
    </row>
    <row r="97" spans="2:12" ht="30.75" customHeight="1" thickBot="1" x14ac:dyDescent="0.3">
      <c r="B97" s="90" t="s">
        <v>152</v>
      </c>
      <c r="C97" s="50" t="s">
        <v>153</v>
      </c>
      <c r="D97" s="50" t="s">
        <v>154</v>
      </c>
      <c r="E97" s="188"/>
      <c r="F97" s="7"/>
      <c r="G97" s="3"/>
      <c r="H97" s="3"/>
      <c r="I97" s="3"/>
      <c r="J97" s="106"/>
      <c r="K97" s="3"/>
      <c r="L97" s="3"/>
    </row>
    <row r="98" spans="2:12" ht="57.75" customHeight="1" x14ac:dyDescent="0.25">
      <c r="B98" s="155" t="s">
        <v>308</v>
      </c>
      <c r="C98" s="156"/>
      <c r="D98" s="157"/>
      <c r="E98" s="45"/>
      <c r="F98" s="42"/>
      <c r="G98" s="3"/>
      <c r="H98" s="3"/>
      <c r="I98" s="3"/>
      <c r="J98" s="106"/>
      <c r="K98" s="3"/>
      <c r="L98" s="3"/>
    </row>
    <row r="99" spans="2:12" ht="60.75" customHeight="1" x14ac:dyDescent="0.25">
      <c r="B99" s="158" t="s">
        <v>317</v>
      </c>
      <c r="C99" s="159"/>
      <c r="D99" s="160"/>
      <c r="E99" s="189"/>
      <c r="F99" s="44"/>
      <c r="G99" s="3"/>
      <c r="H99" s="3"/>
      <c r="I99" s="3"/>
      <c r="J99" s="106"/>
      <c r="K99" s="3"/>
      <c r="L99" s="3"/>
    </row>
    <row r="100" spans="2:12" ht="56.25" customHeight="1" x14ac:dyDescent="0.25">
      <c r="B100" s="158" t="s">
        <v>332</v>
      </c>
      <c r="C100" s="159"/>
      <c r="D100" s="160"/>
      <c r="E100" s="45"/>
      <c r="F100" s="41"/>
      <c r="G100" s="3"/>
      <c r="H100" s="3"/>
      <c r="I100" s="3"/>
      <c r="J100" s="106"/>
      <c r="K100" s="3"/>
      <c r="L100" s="3"/>
    </row>
    <row r="101" spans="2:12" ht="56.25" customHeight="1" thickBot="1" x14ac:dyDescent="0.3">
      <c r="B101" s="161" t="s">
        <v>353</v>
      </c>
      <c r="C101" s="162"/>
      <c r="D101" s="163"/>
      <c r="E101" s="45"/>
      <c r="F101" s="42"/>
      <c r="G101" s="3"/>
      <c r="H101" s="3"/>
      <c r="I101" s="3"/>
      <c r="J101" s="106"/>
      <c r="K101" s="3"/>
      <c r="L101" s="3"/>
    </row>
    <row r="102" spans="2:12" ht="15.75" customHeight="1" thickBot="1" x14ac:dyDescent="0.3">
      <c r="B102" s="164" t="s">
        <v>522</v>
      </c>
      <c r="C102" s="165"/>
      <c r="D102" s="166"/>
      <c r="E102" s="189"/>
      <c r="F102" s="44"/>
      <c r="G102" s="3"/>
      <c r="H102" s="3"/>
      <c r="I102" s="3"/>
      <c r="J102" s="106"/>
      <c r="K102" s="3"/>
      <c r="L102" s="3"/>
    </row>
    <row r="103" spans="2:12" x14ac:dyDescent="0.25">
      <c r="B103" s="7"/>
      <c r="C103" s="63"/>
      <c r="D103" s="63"/>
      <c r="E103" s="188"/>
      <c r="F103" s="115"/>
      <c r="G103" s="77"/>
      <c r="H103" s="77"/>
      <c r="I103" s="77"/>
      <c r="J103" s="106"/>
      <c r="K103" s="3"/>
      <c r="L103" s="3"/>
    </row>
    <row r="104" spans="2:12" x14ac:dyDescent="0.25">
      <c r="B104" s="126" t="s">
        <v>155</v>
      </c>
      <c r="C104" s="126"/>
      <c r="D104" s="126"/>
      <c r="E104" s="126"/>
      <c r="F104" s="115"/>
      <c r="G104" s="77"/>
      <c r="H104" s="77"/>
      <c r="I104" s="77"/>
      <c r="J104" s="106"/>
      <c r="K104" s="3"/>
      <c r="L104" s="3"/>
    </row>
    <row r="105" spans="2:12" ht="25.5" x14ac:dyDescent="0.25">
      <c r="B105" s="22" t="s">
        <v>156</v>
      </c>
      <c r="C105" s="64" t="s">
        <v>183</v>
      </c>
      <c r="D105" s="64" t="s">
        <v>157</v>
      </c>
      <c r="E105" s="97" t="s">
        <v>158</v>
      </c>
      <c r="F105" s="77"/>
      <c r="G105" s="77"/>
      <c r="H105" s="77"/>
      <c r="I105" s="77"/>
      <c r="J105" s="106"/>
      <c r="K105" s="3"/>
      <c r="L105" s="3"/>
    </row>
    <row r="106" spans="2:12" ht="114" customHeight="1" x14ac:dyDescent="0.25">
      <c r="B106" s="11" t="s">
        <v>429</v>
      </c>
      <c r="C106" s="110" t="s">
        <v>430</v>
      </c>
      <c r="D106" s="84">
        <v>2.3411120940192309</v>
      </c>
      <c r="E106" s="11" t="s">
        <v>431</v>
      </c>
      <c r="F106" s="113"/>
      <c r="G106" s="113"/>
      <c r="H106" s="113"/>
      <c r="I106" s="77"/>
      <c r="J106" s="106"/>
      <c r="K106" s="3"/>
      <c r="L106" s="3"/>
    </row>
    <row r="107" spans="2:12" ht="51" x14ac:dyDescent="0.25">
      <c r="B107" s="11" t="s">
        <v>432</v>
      </c>
      <c r="C107" s="110" t="s">
        <v>433</v>
      </c>
      <c r="D107" s="84">
        <v>0.49533745098292697</v>
      </c>
      <c r="E107" s="11" t="s">
        <v>434</v>
      </c>
      <c r="F107" s="113"/>
      <c r="G107" s="113"/>
      <c r="H107" s="113"/>
      <c r="I107" s="77"/>
      <c r="J107" s="106"/>
      <c r="K107" s="3"/>
      <c r="L107" s="3"/>
    </row>
    <row r="108" spans="2:12" ht="114.75" x14ac:dyDescent="0.25">
      <c r="B108" s="11" t="s">
        <v>435</v>
      </c>
      <c r="C108" s="110" t="s">
        <v>436</v>
      </c>
      <c r="D108" s="84">
        <v>0.64679223529411756</v>
      </c>
      <c r="E108" s="11" t="s">
        <v>434</v>
      </c>
      <c r="F108" s="113"/>
      <c r="G108" s="113"/>
      <c r="H108" s="113"/>
      <c r="I108" s="77"/>
      <c r="J108" s="106"/>
      <c r="K108" s="3"/>
      <c r="L108" s="3"/>
    </row>
    <row r="109" spans="2:12" ht="89.25" x14ac:dyDescent="0.25">
      <c r="B109" s="11" t="s">
        <v>437</v>
      </c>
      <c r="C109" s="57" t="s">
        <v>438</v>
      </c>
      <c r="D109" s="84">
        <v>9.9410033868916674</v>
      </c>
      <c r="E109" s="11" t="s">
        <v>431</v>
      </c>
      <c r="F109" s="113"/>
      <c r="G109" s="113"/>
      <c r="H109" s="113"/>
      <c r="I109" s="3"/>
      <c r="J109" s="106"/>
      <c r="K109" s="3"/>
      <c r="L109" s="3"/>
    </row>
    <row r="110" spans="2:12" ht="127.5" customHeight="1" x14ac:dyDescent="0.25">
      <c r="B110" s="11" t="s">
        <v>439</v>
      </c>
      <c r="C110" s="57" t="s">
        <v>440</v>
      </c>
      <c r="D110" s="84">
        <v>0.66178356131140947</v>
      </c>
      <c r="E110" s="11" t="s">
        <v>434</v>
      </c>
      <c r="F110" s="111"/>
      <c r="G110" s="112"/>
      <c r="H110" s="112"/>
      <c r="I110" s="3"/>
      <c r="J110" s="106"/>
      <c r="K110" s="3"/>
      <c r="L110" s="3"/>
    </row>
    <row r="111" spans="2:12" ht="102" customHeight="1" x14ac:dyDescent="0.25">
      <c r="B111" s="11" t="s">
        <v>441</v>
      </c>
      <c r="C111" s="57" t="s">
        <v>442</v>
      </c>
      <c r="D111" s="84">
        <v>0.618406913635</v>
      </c>
      <c r="E111" s="11" t="s">
        <v>434</v>
      </c>
      <c r="F111" s="111"/>
      <c r="G111" s="112"/>
      <c r="H111" s="112"/>
      <c r="I111" s="3"/>
      <c r="J111" s="106"/>
      <c r="K111" s="3"/>
      <c r="L111" s="3"/>
    </row>
    <row r="112" spans="2:12" ht="76.5" customHeight="1" x14ac:dyDescent="0.25">
      <c r="B112" s="11" t="s">
        <v>443</v>
      </c>
      <c r="C112" s="57" t="s">
        <v>444</v>
      </c>
      <c r="D112" s="84">
        <v>0.6195615261085714</v>
      </c>
      <c r="E112" s="11" t="s">
        <v>434</v>
      </c>
      <c r="F112" s="111"/>
      <c r="G112" s="112"/>
      <c r="H112" s="112"/>
      <c r="I112" s="3"/>
      <c r="J112" s="106"/>
      <c r="K112" s="3"/>
      <c r="L112" s="3"/>
    </row>
    <row r="113" spans="2:12" ht="216.75" x14ac:dyDescent="0.25">
      <c r="B113" s="11" t="s">
        <v>420</v>
      </c>
      <c r="C113" s="57" t="s">
        <v>421</v>
      </c>
      <c r="D113" s="84">
        <v>0.84915853744493375</v>
      </c>
      <c r="E113" s="11" t="s">
        <v>445</v>
      </c>
      <c r="F113" s="111"/>
      <c r="G113" s="112"/>
      <c r="H113" s="112"/>
      <c r="I113" s="3"/>
      <c r="J113" s="106"/>
      <c r="K113" s="3"/>
      <c r="L113" s="3"/>
    </row>
    <row r="114" spans="2:12" ht="409.5" x14ac:dyDescent="0.25">
      <c r="B114" s="11" t="s">
        <v>422</v>
      </c>
      <c r="C114" s="110" t="s">
        <v>423</v>
      </c>
      <c r="D114" s="84">
        <v>0.97755951463670265</v>
      </c>
      <c r="E114" s="11" t="s">
        <v>446</v>
      </c>
      <c r="F114" s="111"/>
      <c r="G114" s="112"/>
      <c r="H114" s="112"/>
      <c r="I114" s="3"/>
      <c r="J114" s="106"/>
      <c r="K114" s="3"/>
      <c r="L114" s="3"/>
    </row>
    <row r="115" spans="2:12" ht="409.5" x14ac:dyDescent="0.25">
      <c r="B115" s="11" t="s">
        <v>424</v>
      </c>
      <c r="C115" s="110" t="s">
        <v>425</v>
      </c>
      <c r="D115" s="84">
        <v>3.0111909253864866</v>
      </c>
      <c r="E115" s="11" t="s">
        <v>447</v>
      </c>
      <c r="F115" s="111"/>
      <c r="G115" s="112"/>
      <c r="H115" s="112"/>
      <c r="I115" s="3"/>
      <c r="J115" s="106"/>
      <c r="K115" s="3"/>
      <c r="L115" s="3"/>
    </row>
    <row r="116" spans="2:12" ht="357" x14ac:dyDescent="0.25">
      <c r="B116" s="11" t="s">
        <v>426</v>
      </c>
      <c r="C116" s="57" t="s">
        <v>427</v>
      </c>
      <c r="D116" s="84">
        <v>0.85962322425426274</v>
      </c>
      <c r="E116" s="11" t="s">
        <v>428</v>
      </c>
      <c r="F116" s="111"/>
      <c r="G116" s="112"/>
      <c r="H116" s="112"/>
      <c r="I116" s="3"/>
      <c r="J116" s="106"/>
      <c r="K116" s="3"/>
      <c r="L116" s="3"/>
    </row>
    <row r="117" spans="2:12" ht="15.75" customHeight="1" x14ac:dyDescent="0.25">
      <c r="B117" s="410" t="s">
        <v>522</v>
      </c>
      <c r="C117" s="410"/>
      <c r="D117" s="410"/>
      <c r="E117" s="410"/>
      <c r="F117" s="409"/>
      <c r="G117" s="112"/>
      <c r="H117" s="112"/>
      <c r="I117" s="3"/>
      <c r="J117" s="106"/>
      <c r="K117" s="3"/>
      <c r="L117" s="3"/>
    </row>
    <row r="118" spans="2:12" ht="24" customHeight="1" thickBot="1" x14ac:dyDescent="0.3">
      <c r="B118" s="80"/>
      <c r="C118" s="81"/>
      <c r="D118" s="81"/>
      <c r="E118" s="80"/>
      <c r="F118" s="7"/>
      <c r="G118" s="3"/>
      <c r="H118" s="3"/>
      <c r="I118" s="3"/>
      <c r="J118" s="106"/>
      <c r="K118" s="3"/>
      <c r="L118" s="3"/>
    </row>
    <row r="119" spans="2:12" ht="24" customHeight="1" thickBot="1" x14ac:dyDescent="0.3">
      <c r="B119" s="195" t="s">
        <v>201</v>
      </c>
      <c r="C119" s="196"/>
      <c r="D119" s="196"/>
      <c r="E119" s="197"/>
      <c r="F119" s="3"/>
      <c r="G119" s="3"/>
      <c r="H119" s="3"/>
      <c r="I119" s="3"/>
      <c r="J119" s="105"/>
      <c r="K119" s="3"/>
      <c r="L119" s="3"/>
    </row>
    <row r="120" spans="2:12" ht="53.25" customHeight="1" thickBot="1" x14ac:dyDescent="0.3">
      <c r="B120" s="198" t="s">
        <v>200</v>
      </c>
      <c r="C120" s="199" t="s">
        <v>166</v>
      </c>
      <c r="D120" s="199" t="s">
        <v>119</v>
      </c>
      <c r="E120" s="199" t="s">
        <v>35</v>
      </c>
      <c r="F120" s="200" t="s">
        <v>162</v>
      </c>
      <c r="L120" s="3"/>
    </row>
    <row r="121" spans="2:12" ht="408.75" customHeight="1" x14ac:dyDescent="0.25">
      <c r="B121" s="201" t="s">
        <v>533</v>
      </c>
      <c r="C121" s="202" t="s">
        <v>202</v>
      </c>
      <c r="D121" s="443" t="s">
        <v>692</v>
      </c>
      <c r="E121" s="444" t="s">
        <v>693</v>
      </c>
      <c r="F121" s="445" t="s">
        <v>694</v>
      </c>
      <c r="G121" s="46"/>
      <c r="L121" s="3"/>
    </row>
    <row r="122" spans="2:12" ht="176.25" customHeight="1" x14ac:dyDescent="0.25">
      <c r="B122" s="203" t="s">
        <v>534</v>
      </c>
      <c r="C122" s="204" t="s">
        <v>202</v>
      </c>
      <c r="D122" s="208" t="s">
        <v>541</v>
      </c>
      <c r="E122" s="209" t="s">
        <v>542</v>
      </c>
      <c r="F122" s="210" t="s">
        <v>543</v>
      </c>
      <c r="G122" s="46"/>
      <c r="L122" s="3"/>
    </row>
    <row r="123" spans="2:12" ht="409.5" x14ac:dyDescent="0.25">
      <c r="B123" s="203" t="s">
        <v>535</v>
      </c>
      <c r="C123" s="204" t="s">
        <v>202</v>
      </c>
      <c r="D123" s="211" t="s">
        <v>544</v>
      </c>
      <c r="E123" s="212" t="s">
        <v>545</v>
      </c>
      <c r="F123" s="213" t="s">
        <v>536</v>
      </c>
      <c r="G123" s="46"/>
      <c r="L123" s="3"/>
    </row>
    <row r="124" spans="2:12" ht="280.5" customHeight="1" x14ac:dyDescent="0.25">
      <c r="B124" s="203" t="s">
        <v>537</v>
      </c>
      <c r="C124" s="204" t="s">
        <v>202</v>
      </c>
      <c r="D124" s="211" t="s">
        <v>546</v>
      </c>
      <c r="E124" s="212" t="s">
        <v>547</v>
      </c>
      <c r="F124" s="213" t="s">
        <v>538</v>
      </c>
      <c r="G124" s="46"/>
      <c r="L124" s="3"/>
    </row>
    <row r="125" spans="2:12" ht="409.6" thickBot="1" x14ac:dyDescent="0.3">
      <c r="B125" s="205" t="s">
        <v>539</v>
      </c>
      <c r="C125" s="206" t="s">
        <v>202</v>
      </c>
      <c r="D125" s="214" t="s">
        <v>548</v>
      </c>
      <c r="E125" s="214" t="s">
        <v>549</v>
      </c>
      <c r="F125" s="215" t="s">
        <v>550</v>
      </c>
      <c r="G125" s="46"/>
      <c r="L125" s="3"/>
    </row>
    <row r="126" spans="2:12" ht="40.5" customHeight="1" x14ac:dyDescent="0.25">
      <c r="B126" s="207" t="s">
        <v>540</v>
      </c>
      <c r="C126" s="207"/>
      <c r="D126" s="207"/>
      <c r="E126" s="207"/>
      <c r="F126" s="207"/>
      <c r="G126" s="46"/>
      <c r="L126" s="3"/>
    </row>
    <row r="127" spans="2:12" ht="24" customHeight="1" thickBot="1" x14ac:dyDescent="0.3">
      <c r="B127" s="3"/>
      <c r="C127" s="65"/>
      <c r="D127" s="65"/>
      <c r="E127" s="185"/>
      <c r="F127" s="3"/>
      <c r="G127" s="46"/>
      <c r="L127" s="3"/>
    </row>
    <row r="128" spans="2:12" ht="15.75" thickBot="1" x14ac:dyDescent="0.3">
      <c r="B128" s="216" t="s">
        <v>40</v>
      </c>
      <c r="C128" s="217"/>
      <c r="D128" s="217"/>
      <c r="E128" s="218"/>
      <c r="F128" s="219"/>
      <c r="G128" s="219"/>
      <c r="H128" s="3"/>
      <c r="I128" s="3"/>
      <c r="J128" s="106"/>
      <c r="K128" s="3"/>
      <c r="L128" s="3"/>
    </row>
    <row r="129" spans="2:12" ht="15" customHeight="1" thickBot="1" x14ac:dyDescent="0.3">
      <c r="B129" s="220" t="s">
        <v>128</v>
      </c>
      <c r="C129" s="221"/>
      <c r="D129" s="221"/>
      <c r="E129" s="222"/>
      <c r="F129" s="223"/>
      <c r="G129" s="219"/>
      <c r="H129" s="3"/>
      <c r="I129" s="3"/>
      <c r="J129" s="106"/>
      <c r="K129" s="3"/>
      <c r="L129" s="3"/>
    </row>
    <row r="130" spans="2:12" ht="41.25" customHeight="1" thickBot="1" x14ac:dyDescent="0.3">
      <c r="B130" s="224" t="s">
        <v>137</v>
      </c>
      <c r="C130" s="225" t="s">
        <v>553</v>
      </c>
      <c r="D130" s="225" t="s">
        <v>554</v>
      </c>
      <c r="E130" s="226" t="s">
        <v>555</v>
      </c>
      <c r="F130" s="226" t="s">
        <v>130</v>
      </c>
      <c r="G130" s="226" t="s">
        <v>39</v>
      </c>
      <c r="I130" s="3"/>
      <c r="J130" s="106"/>
      <c r="K130" s="3"/>
      <c r="L130" s="3"/>
    </row>
    <row r="131" spans="2:12" ht="44.25" customHeight="1" x14ac:dyDescent="0.25">
      <c r="B131" s="446" t="s">
        <v>129</v>
      </c>
      <c r="C131" s="228" t="s">
        <v>72</v>
      </c>
      <c r="D131" s="228" t="s">
        <v>210</v>
      </c>
      <c r="E131" s="228" t="s">
        <v>210</v>
      </c>
      <c r="F131" s="228" t="s">
        <v>210</v>
      </c>
      <c r="G131" s="228" t="s">
        <v>210</v>
      </c>
      <c r="I131" s="3"/>
      <c r="J131" s="106"/>
      <c r="K131" s="3"/>
      <c r="L131" s="3"/>
    </row>
    <row r="132" spans="2:12" x14ac:dyDescent="0.25">
      <c r="B132" s="447" t="s">
        <v>41</v>
      </c>
      <c r="C132" s="227" t="s">
        <v>72</v>
      </c>
      <c r="D132" s="227" t="s">
        <v>210</v>
      </c>
      <c r="E132" s="227" t="s">
        <v>210</v>
      </c>
      <c r="F132" s="227" t="s">
        <v>210</v>
      </c>
      <c r="G132" s="227" t="s">
        <v>210</v>
      </c>
      <c r="H132" s="3"/>
      <c r="I132" s="3"/>
      <c r="J132" s="105"/>
      <c r="K132" s="3"/>
      <c r="L132" s="3"/>
    </row>
    <row r="133" spans="2:12" x14ac:dyDescent="0.25">
      <c r="B133" s="447" t="s">
        <v>42</v>
      </c>
      <c r="C133" s="228" t="s">
        <v>72</v>
      </c>
      <c r="D133" s="228" t="s">
        <v>210</v>
      </c>
      <c r="E133" s="228" t="s">
        <v>210</v>
      </c>
      <c r="F133" s="228" t="s">
        <v>210</v>
      </c>
      <c r="G133" s="228" t="s">
        <v>210</v>
      </c>
      <c r="H133" s="3"/>
      <c r="I133" s="3"/>
      <c r="J133" s="105"/>
      <c r="K133" s="3"/>
    </row>
    <row r="134" spans="2:12" x14ac:dyDescent="0.25">
      <c r="B134" s="447" t="s">
        <v>43</v>
      </c>
      <c r="C134" s="227" t="s">
        <v>72</v>
      </c>
      <c r="D134" s="227" t="s">
        <v>210</v>
      </c>
      <c r="E134" s="227" t="s">
        <v>210</v>
      </c>
      <c r="F134" s="227" t="s">
        <v>210</v>
      </c>
      <c r="G134" s="227" t="s">
        <v>210</v>
      </c>
      <c r="H134" s="3"/>
      <c r="I134" s="3"/>
      <c r="J134" s="105"/>
      <c r="K134" s="3"/>
    </row>
    <row r="135" spans="2:12" x14ac:dyDescent="0.25">
      <c r="B135" s="447" t="s">
        <v>44</v>
      </c>
      <c r="C135" s="228" t="s">
        <v>72</v>
      </c>
      <c r="D135" s="228" t="s">
        <v>210</v>
      </c>
      <c r="E135" s="228" t="s">
        <v>210</v>
      </c>
      <c r="F135" s="228" t="s">
        <v>210</v>
      </c>
      <c r="G135" s="228" t="s">
        <v>210</v>
      </c>
      <c r="H135" s="3"/>
      <c r="I135" s="3"/>
      <c r="J135" s="105"/>
      <c r="K135" s="3"/>
      <c r="L135" s="3"/>
    </row>
    <row r="136" spans="2:12" x14ac:dyDescent="0.25">
      <c r="B136" s="447" t="s">
        <v>45</v>
      </c>
      <c r="C136" s="227" t="s">
        <v>72</v>
      </c>
      <c r="D136" s="227" t="s">
        <v>210</v>
      </c>
      <c r="E136" s="227" t="s">
        <v>210</v>
      </c>
      <c r="F136" s="227" t="s">
        <v>210</v>
      </c>
      <c r="G136" s="227" t="s">
        <v>210</v>
      </c>
      <c r="H136" s="3"/>
      <c r="I136" s="4"/>
      <c r="J136" s="105"/>
      <c r="K136" s="3"/>
      <c r="L136" s="3"/>
    </row>
    <row r="137" spans="2:12" ht="73.5" customHeight="1" thickBot="1" x14ac:dyDescent="0.3">
      <c r="B137" s="448" t="s">
        <v>46</v>
      </c>
      <c r="C137" s="228" t="s">
        <v>202</v>
      </c>
      <c r="D137" s="228">
        <v>9</v>
      </c>
      <c r="E137" s="228" t="s">
        <v>551</v>
      </c>
      <c r="F137" s="228" t="s">
        <v>552</v>
      </c>
      <c r="G137" s="451" t="s">
        <v>556</v>
      </c>
      <c r="H137" s="3"/>
      <c r="I137" s="3"/>
      <c r="J137" s="106"/>
      <c r="K137" s="3"/>
      <c r="L137" s="3"/>
    </row>
    <row r="138" spans="2:12" ht="36" customHeight="1" thickBot="1" x14ac:dyDescent="0.3">
      <c r="B138" s="229" t="s">
        <v>557</v>
      </c>
      <c r="C138" s="449"/>
      <c r="D138" s="449"/>
      <c r="E138" s="449"/>
      <c r="F138" s="449"/>
      <c r="G138" s="450"/>
      <c r="H138" s="3"/>
      <c r="I138" s="3"/>
      <c r="J138" s="106"/>
      <c r="K138" s="3"/>
      <c r="L138" s="3"/>
    </row>
    <row r="139" spans="2:12" ht="15.75" thickBot="1" x14ac:dyDescent="0.3">
      <c r="B139" s="10"/>
      <c r="C139" s="67"/>
      <c r="D139" s="65"/>
      <c r="E139" s="185"/>
      <c r="F139" s="3"/>
      <c r="G139" s="3"/>
      <c r="I139" s="3"/>
      <c r="J139" s="106"/>
      <c r="K139" s="3"/>
      <c r="L139" s="3"/>
    </row>
    <row r="140" spans="2:12" ht="15.75" thickBot="1" x14ac:dyDescent="0.3">
      <c r="B140" s="195" t="s">
        <v>131</v>
      </c>
      <c r="C140" s="196"/>
      <c r="D140" s="196"/>
      <c r="E140" s="197"/>
      <c r="F140" s="3"/>
      <c r="G140" s="3"/>
      <c r="H140" s="3"/>
      <c r="I140" s="3"/>
      <c r="J140" s="106"/>
      <c r="K140" s="3"/>
      <c r="L140" s="3"/>
    </row>
    <row r="141" spans="2:12" ht="15.75" thickBot="1" x14ac:dyDescent="0.3">
      <c r="B141" s="230" t="s">
        <v>132</v>
      </c>
      <c r="C141" s="231"/>
      <c r="D141" s="231"/>
      <c r="E141" s="232"/>
      <c r="F141" s="4"/>
      <c r="G141" s="3"/>
      <c r="H141" s="3"/>
      <c r="I141" s="3"/>
      <c r="J141" s="106"/>
      <c r="K141" s="3"/>
      <c r="L141" s="3"/>
    </row>
    <row r="142" spans="2:12" ht="39" thickBot="1" x14ac:dyDescent="0.3">
      <c r="B142" s="233" t="s">
        <v>138</v>
      </c>
      <c r="C142" s="234" t="s">
        <v>163</v>
      </c>
      <c r="D142" s="234" t="s">
        <v>558</v>
      </c>
      <c r="E142" s="234" t="s">
        <v>559</v>
      </c>
      <c r="F142" s="234" t="s">
        <v>139</v>
      </c>
      <c r="G142" s="234" t="s">
        <v>560</v>
      </c>
      <c r="H142" s="235" t="s">
        <v>140</v>
      </c>
      <c r="I142" s="234" t="s">
        <v>561</v>
      </c>
      <c r="J142" s="106"/>
      <c r="K142" s="3"/>
      <c r="L142" s="3"/>
    </row>
    <row r="143" spans="2:12" ht="115.5" thickBot="1" x14ac:dyDescent="0.3">
      <c r="B143" s="236" t="s">
        <v>562</v>
      </c>
      <c r="C143" s="237" t="s">
        <v>202</v>
      </c>
      <c r="D143" s="238" t="s">
        <v>678</v>
      </c>
      <c r="E143" s="237" t="s">
        <v>202</v>
      </c>
      <c r="F143" s="239" t="s">
        <v>563</v>
      </c>
      <c r="G143" s="238" t="s">
        <v>564</v>
      </c>
      <c r="H143" s="240" t="s">
        <v>565</v>
      </c>
      <c r="I143" s="240" t="s">
        <v>566</v>
      </c>
      <c r="J143" s="106"/>
      <c r="K143" s="3"/>
      <c r="L143" s="3"/>
    </row>
    <row r="144" spans="2:12" ht="43.5" customHeight="1" thickBot="1" x14ac:dyDescent="0.3">
      <c r="B144" s="241" t="s">
        <v>567</v>
      </c>
      <c r="C144" s="242"/>
      <c r="D144" s="242"/>
      <c r="E144" s="242"/>
      <c r="F144" s="242"/>
      <c r="G144" s="242"/>
      <c r="H144" s="242"/>
      <c r="I144" s="243"/>
      <c r="J144" s="106"/>
      <c r="K144" s="3"/>
      <c r="L144" s="3"/>
    </row>
    <row r="145" spans="2:12" x14ac:dyDescent="0.25">
      <c r="B145" s="10"/>
      <c r="C145" s="67"/>
      <c r="D145" s="65"/>
      <c r="E145" s="185"/>
      <c r="F145" s="3"/>
      <c r="G145" s="3"/>
      <c r="I145" s="3"/>
      <c r="J145" s="106"/>
      <c r="K145" s="3"/>
      <c r="L145" s="3"/>
    </row>
    <row r="146" spans="2:12" ht="15.75" thickBot="1" x14ac:dyDescent="0.3">
      <c r="B146" s="10"/>
      <c r="C146" s="67"/>
      <c r="D146" s="65"/>
      <c r="E146" s="185"/>
      <c r="F146" s="3"/>
      <c r="G146" s="3"/>
      <c r="I146" s="3"/>
      <c r="J146" s="106"/>
      <c r="K146" s="3"/>
      <c r="L146" s="3"/>
    </row>
    <row r="147" spans="2:12" ht="15.75" thickBot="1" x14ac:dyDescent="0.3">
      <c r="B147" s="244" t="s">
        <v>47</v>
      </c>
      <c r="C147" s="245"/>
      <c r="D147" s="245"/>
      <c r="E147" s="246"/>
      <c r="F147" s="3"/>
      <c r="G147" s="3"/>
      <c r="I147" s="3"/>
      <c r="J147" s="106"/>
      <c r="K147" s="3"/>
      <c r="L147" s="3"/>
    </row>
    <row r="148" spans="2:12" ht="15.75" customHeight="1" thickBot="1" x14ac:dyDescent="0.3">
      <c r="B148" s="247" t="s">
        <v>48</v>
      </c>
      <c r="C148" s="248"/>
      <c r="D148" s="248"/>
      <c r="E148" s="249"/>
      <c r="F148" s="3"/>
      <c r="G148" s="3"/>
      <c r="I148" s="3"/>
      <c r="J148" s="106"/>
      <c r="K148" s="3"/>
      <c r="L148" s="3"/>
    </row>
    <row r="149" spans="2:12" ht="26.25" thickBot="1" x14ac:dyDescent="0.3">
      <c r="B149" s="250" t="s">
        <v>49</v>
      </c>
      <c r="C149" s="250" t="s">
        <v>4</v>
      </c>
      <c r="D149" s="250" t="s">
        <v>50</v>
      </c>
      <c r="E149" s="250" t="s">
        <v>39</v>
      </c>
      <c r="F149" s="3"/>
      <c r="G149" s="3"/>
      <c r="I149" s="3"/>
      <c r="J149" s="106"/>
      <c r="K149" s="3"/>
      <c r="L149" s="3"/>
    </row>
    <row r="150" spans="2:12" x14ac:dyDescent="0.25">
      <c r="B150" s="251" t="s">
        <v>51</v>
      </c>
      <c r="C150" s="252" t="s">
        <v>72</v>
      </c>
      <c r="D150" s="253" t="s">
        <v>210</v>
      </c>
      <c r="E150" s="254" t="s">
        <v>210</v>
      </c>
      <c r="F150" s="3"/>
      <c r="G150" s="3"/>
      <c r="I150" s="3"/>
      <c r="J150" s="106"/>
      <c r="K150" s="3"/>
      <c r="L150" s="3"/>
    </row>
    <row r="151" spans="2:12" x14ac:dyDescent="0.25">
      <c r="B151" s="255" t="s">
        <v>52</v>
      </c>
      <c r="C151" s="256" t="s">
        <v>72</v>
      </c>
      <c r="D151" s="257" t="s">
        <v>210</v>
      </c>
      <c r="E151" s="258" t="s">
        <v>210</v>
      </c>
      <c r="F151" s="3"/>
      <c r="G151" s="3"/>
      <c r="I151" s="3"/>
      <c r="J151" s="106"/>
      <c r="K151" s="3"/>
      <c r="L151" s="3"/>
    </row>
    <row r="152" spans="2:12" x14ac:dyDescent="0.25">
      <c r="B152" s="255" t="s">
        <v>53</v>
      </c>
      <c r="C152" s="259" t="s">
        <v>72</v>
      </c>
      <c r="D152" s="260" t="s">
        <v>210</v>
      </c>
      <c r="E152" s="261" t="s">
        <v>210</v>
      </c>
      <c r="F152" s="3"/>
      <c r="G152" s="3"/>
      <c r="I152" s="3"/>
      <c r="J152" s="106"/>
      <c r="K152" s="3"/>
      <c r="L152" s="3"/>
    </row>
    <row r="153" spans="2:12" x14ac:dyDescent="0.25">
      <c r="B153" s="255" t="s">
        <v>54</v>
      </c>
      <c r="C153" s="256" t="s">
        <v>72</v>
      </c>
      <c r="D153" s="257" t="s">
        <v>210</v>
      </c>
      <c r="E153" s="258" t="s">
        <v>210</v>
      </c>
      <c r="F153" s="3"/>
      <c r="G153" s="3"/>
      <c r="I153" s="3"/>
      <c r="J153" s="106"/>
      <c r="K153" s="3"/>
      <c r="L153" s="3"/>
    </row>
    <row r="154" spans="2:12" ht="15.75" thickBot="1" x14ac:dyDescent="0.3">
      <c r="B154" s="262" t="s">
        <v>46</v>
      </c>
      <c r="C154" s="263" t="s">
        <v>72</v>
      </c>
      <c r="D154" s="264" t="s">
        <v>210</v>
      </c>
      <c r="E154" s="265" t="s">
        <v>210</v>
      </c>
      <c r="F154" s="3"/>
      <c r="G154" s="3"/>
      <c r="I154" s="3"/>
      <c r="J154" s="106"/>
      <c r="K154" s="3"/>
      <c r="L154" s="3"/>
    </row>
    <row r="155" spans="2:12" ht="84.75" customHeight="1" thickBot="1" x14ac:dyDescent="0.3">
      <c r="B155" s="266" t="s">
        <v>568</v>
      </c>
      <c r="C155" s="267"/>
      <c r="D155" s="267"/>
      <c r="E155" s="268"/>
      <c r="F155" s="3"/>
      <c r="G155" s="3"/>
      <c r="I155" s="3"/>
      <c r="J155" s="106"/>
      <c r="K155" s="3"/>
      <c r="L155" s="3"/>
    </row>
    <row r="156" spans="2:12" ht="15.75" customHeight="1" thickBot="1" x14ac:dyDescent="0.3">
      <c r="B156" s="10"/>
      <c r="C156" s="67"/>
      <c r="D156" s="65"/>
      <c r="E156" s="185"/>
      <c r="F156" s="3"/>
      <c r="G156" s="3"/>
      <c r="I156" s="3"/>
      <c r="J156" s="106"/>
      <c r="K156" s="3"/>
      <c r="L156" s="3"/>
    </row>
    <row r="157" spans="2:12" ht="15.75" thickBot="1" x14ac:dyDescent="0.3">
      <c r="B157" s="269" t="s">
        <v>55</v>
      </c>
      <c r="C157" s="270"/>
      <c r="D157" s="270"/>
      <c r="E157" s="270"/>
      <c r="F157" s="270"/>
      <c r="G157" s="271"/>
      <c r="I157" s="3"/>
      <c r="J157" s="106"/>
      <c r="K157" s="3"/>
      <c r="L157" s="3"/>
    </row>
    <row r="158" spans="2:12" ht="36.75" customHeight="1" thickBot="1" x14ac:dyDescent="0.3">
      <c r="B158" s="272" t="s">
        <v>56</v>
      </c>
      <c r="C158" s="273" t="s">
        <v>57</v>
      </c>
      <c r="D158" s="273" t="s">
        <v>58</v>
      </c>
      <c r="E158" s="273" t="s">
        <v>59</v>
      </c>
      <c r="F158" s="273" t="s">
        <v>39</v>
      </c>
      <c r="G158" s="273" t="s">
        <v>34</v>
      </c>
      <c r="I158" s="3"/>
      <c r="J158" s="106"/>
      <c r="K158" s="3"/>
      <c r="L158" s="3"/>
    </row>
    <row r="159" spans="2:12" ht="54.75" customHeight="1" thickBot="1" x14ac:dyDescent="0.3">
      <c r="B159" s="274" t="s">
        <v>133</v>
      </c>
      <c r="C159" s="275" t="s">
        <v>199</v>
      </c>
      <c r="D159" s="237" t="s">
        <v>202</v>
      </c>
      <c r="E159" s="276" t="s">
        <v>210</v>
      </c>
      <c r="F159" s="277"/>
      <c r="G159" s="240" t="s">
        <v>248</v>
      </c>
      <c r="I159" s="3"/>
      <c r="J159" s="106"/>
      <c r="K159" s="3"/>
      <c r="L159" s="3"/>
    </row>
    <row r="160" spans="2:12" ht="54.75" customHeight="1" thickBot="1" x14ac:dyDescent="0.3">
      <c r="B160" s="278"/>
      <c r="C160" s="279" t="s">
        <v>569</v>
      </c>
      <c r="D160" s="280" t="s">
        <v>202</v>
      </c>
      <c r="E160" s="280" t="s">
        <v>210</v>
      </c>
      <c r="F160" s="281"/>
      <c r="G160" s="282" t="s">
        <v>248</v>
      </c>
      <c r="I160" s="3"/>
      <c r="J160" s="106"/>
      <c r="K160" s="3"/>
      <c r="L160" s="3"/>
    </row>
    <row r="161" spans="2:12" ht="54.75" customHeight="1" thickBot="1" x14ac:dyDescent="0.3">
      <c r="B161" s="278"/>
      <c r="C161" s="283" t="s">
        <v>570</v>
      </c>
      <c r="D161" s="284" t="s">
        <v>202</v>
      </c>
      <c r="E161" s="284" t="s">
        <v>210</v>
      </c>
      <c r="F161" s="281"/>
      <c r="G161" s="285" t="s">
        <v>248</v>
      </c>
      <c r="I161" s="3"/>
      <c r="J161" s="106"/>
      <c r="K161" s="3"/>
      <c r="L161" s="3"/>
    </row>
    <row r="162" spans="2:12" ht="39" thickBot="1" x14ac:dyDescent="0.3">
      <c r="B162" s="286" t="s">
        <v>134</v>
      </c>
      <c r="C162" s="287" t="s">
        <v>571</v>
      </c>
      <c r="D162" s="276" t="s">
        <v>202</v>
      </c>
      <c r="E162" s="276" t="s">
        <v>606</v>
      </c>
      <c r="F162" s="288" t="s">
        <v>563</v>
      </c>
      <c r="G162" s="289"/>
      <c r="I162" s="3"/>
      <c r="J162" s="106"/>
      <c r="K162" s="3"/>
      <c r="L162" s="3"/>
    </row>
    <row r="163" spans="2:12" ht="51.75" thickBot="1" x14ac:dyDescent="0.3">
      <c r="B163" s="286"/>
      <c r="C163" s="287" t="s">
        <v>572</v>
      </c>
      <c r="D163" s="276" t="s">
        <v>202</v>
      </c>
      <c r="E163" s="276" t="s">
        <v>606</v>
      </c>
      <c r="F163" s="288" t="s">
        <v>563</v>
      </c>
      <c r="G163" s="289"/>
      <c r="I163" s="3"/>
      <c r="J163" s="106"/>
      <c r="K163" s="3"/>
      <c r="L163" s="3"/>
    </row>
    <row r="164" spans="2:12" ht="44.25" customHeight="1" thickBot="1" x14ac:dyDescent="0.3">
      <c r="B164" s="286"/>
      <c r="C164" s="279" t="s">
        <v>573</v>
      </c>
      <c r="D164" s="290" t="s">
        <v>202</v>
      </c>
      <c r="E164" s="291" t="s">
        <v>574</v>
      </c>
      <c r="F164" s="292" t="s">
        <v>575</v>
      </c>
      <c r="G164" s="282"/>
      <c r="I164" s="3"/>
      <c r="J164" s="106"/>
      <c r="K164" s="3"/>
      <c r="L164" s="3"/>
    </row>
    <row r="165" spans="2:12" ht="39" thickBot="1" x14ac:dyDescent="0.3">
      <c r="B165" s="286"/>
      <c r="C165" s="287" t="s">
        <v>576</v>
      </c>
      <c r="D165" s="293" t="s">
        <v>577</v>
      </c>
      <c r="E165" s="294"/>
      <c r="F165" s="295" t="s">
        <v>578</v>
      </c>
      <c r="G165" s="289"/>
      <c r="I165" s="3"/>
      <c r="J165" s="106"/>
      <c r="K165" s="3"/>
      <c r="L165" s="3"/>
    </row>
    <row r="166" spans="2:12" ht="64.5" thickBot="1" x14ac:dyDescent="0.3">
      <c r="B166" s="286"/>
      <c r="C166" s="279" t="s">
        <v>579</v>
      </c>
      <c r="D166" s="296"/>
      <c r="E166" s="296" t="s">
        <v>580</v>
      </c>
      <c r="F166" s="292" t="s">
        <v>581</v>
      </c>
      <c r="G166" s="282"/>
      <c r="I166" s="3"/>
      <c r="J166" s="106"/>
      <c r="K166" s="3"/>
      <c r="L166" s="3"/>
    </row>
    <row r="167" spans="2:12" ht="26.25" thickBot="1" x14ac:dyDescent="0.3">
      <c r="B167" s="297" t="s">
        <v>135</v>
      </c>
      <c r="C167" s="283" t="s">
        <v>582</v>
      </c>
      <c r="D167" s="293" t="s">
        <v>583</v>
      </c>
      <c r="E167" s="284" t="s">
        <v>584</v>
      </c>
      <c r="F167" s="298"/>
      <c r="G167" s="285"/>
      <c r="I167" s="3"/>
      <c r="J167" s="106"/>
      <c r="K167" s="3"/>
      <c r="L167" s="3"/>
    </row>
    <row r="168" spans="2:12" ht="26.25" thickBot="1" x14ac:dyDescent="0.3">
      <c r="B168" s="278"/>
      <c r="C168" s="287" t="s">
        <v>585</v>
      </c>
      <c r="D168" s="276"/>
      <c r="E168" s="276" t="s">
        <v>586</v>
      </c>
      <c r="F168" s="299" t="s">
        <v>587</v>
      </c>
      <c r="G168" s="289"/>
      <c r="I168" s="3"/>
      <c r="J168" s="106"/>
      <c r="K168" s="3"/>
      <c r="L168" s="3"/>
    </row>
    <row r="169" spans="2:12" ht="26.25" thickBot="1" x14ac:dyDescent="0.3">
      <c r="B169" s="278"/>
      <c r="C169" s="279" t="s">
        <v>588</v>
      </c>
      <c r="D169" s="280"/>
      <c r="E169" s="280" t="s">
        <v>589</v>
      </c>
      <c r="F169" s="300" t="s">
        <v>590</v>
      </c>
      <c r="G169" s="282" t="s">
        <v>297</v>
      </c>
      <c r="I169" s="3"/>
      <c r="J169" s="106"/>
      <c r="K169" s="3"/>
      <c r="L169" s="3"/>
    </row>
    <row r="170" spans="2:12" ht="64.5" thickBot="1" x14ac:dyDescent="0.3">
      <c r="B170" s="278"/>
      <c r="C170" s="279" t="s">
        <v>591</v>
      </c>
      <c r="D170" s="280"/>
      <c r="E170" s="280" t="s">
        <v>592</v>
      </c>
      <c r="F170" s="300" t="s">
        <v>593</v>
      </c>
      <c r="G170" s="282" t="s">
        <v>297</v>
      </c>
      <c r="I170" s="3"/>
      <c r="J170" s="106"/>
      <c r="K170" s="3"/>
      <c r="L170" s="3"/>
    </row>
    <row r="171" spans="2:12" ht="26.25" thickBot="1" x14ac:dyDescent="0.3">
      <c r="B171" s="278"/>
      <c r="C171" s="287" t="s">
        <v>594</v>
      </c>
      <c r="D171" s="276"/>
      <c r="E171" s="276" t="s">
        <v>72</v>
      </c>
      <c r="F171" s="299"/>
      <c r="G171" s="289"/>
      <c r="I171" s="3"/>
      <c r="J171" s="106"/>
      <c r="K171" s="3"/>
      <c r="L171" s="3"/>
    </row>
    <row r="172" spans="2:12" ht="26.25" thickBot="1" x14ac:dyDescent="0.3">
      <c r="B172" s="278"/>
      <c r="C172" s="287" t="s">
        <v>595</v>
      </c>
      <c r="D172" s="276"/>
      <c r="E172" s="276" t="s">
        <v>72</v>
      </c>
      <c r="F172" s="299"/>
      <c r="G172" s="289"/>
      <c r="I172" s="3"/>
      <c r="J172" s="106"/>
      <c r="K172" s="3"/>
      <c r="L172" s="3"/>
    </row>
    <row r="173" spans="2:12" ht="39" thickBot="1" x14ac:dyDescent="0.3">
      <c r="B173" s="278"/>
      <c r="C173" s="287" t="s">
        <v>596</v>
      </c>
      <c r="D173" s="276"/>
      <c r="E173" s="276" t="s">
        <v>72</v>
      </c>
      <c r="F173" s="299"/>
      <c r="G173" s="289"/>
      <c r="I173" s="3"/>
      <c r="J173" s="106"/>
      <c r="K173" s="3"/>
      <c r="L173" s="3"/>
    </row>
    <row r="174" spans="2:12" ht="26.25" thickBot="1" x14ac:dyDescent="0.3">
      <c r="B174" s="278"/>
      <c r="C174" s="287" t="s">
        <v>597</v>
      </c>
      <c r="D174" s="276"/>
      <c r="E174" s="276" t="s">
        <v>72</v>
      </c>
      <c r="F174" s="299" t="s">
        <v>72</v>
      </c>
      <c r="G174" s="289"/>
      <c r="I174" s="3"/>
      <c r="J174" s="106"/>
      <c r="K174" s="3"/>
      <c r="L174" s="3"/>
    </row>
    <row r="175" spans="2:12" ht="26.25" thickBot="1" x14ac:dyDescent="0.3">
      <c r="B175" s="278"/>
      <c r="C175" s="279" t="s">
        <v>598</v>
      </c>
      <c r="D175" s="276"/>
      <c r="E175" s="276" t="s">
        <v>72</v>
      </c>
      <c r="F175" s="299" t="s">
        <v>599</v>
      </c>
      <c r="G175" s="289"/>
      <c r="I175" s="3"/>
      <c r="J175" s="106"/>
      <c r="K175" s="3"/>
      <c r="L175" s="3"/>
    </row>
    <row r="176" spans="2:12" ht="26.25" thickBot="1" x14ac:dyDescent="0.3">
      <c r="B176" s="274" t="s">
        <v>136</v>
      </c>
      <c r="C176" s="287" t="s">
        <v>600</v>
      </c>
      <c r="D176" s="276"/>
      <c r="E176" s="276" t="s">
        <v>72</v>
      </c>
      <c r="F176" s="299" t="s">
        <v>601</v>
      </c>
      <c r="G176" s="289"/>
      <c r="I176" s="3"/>
      <c r="J176" s="106"/>
      <c r="K176" s="3"/>
      <c r="L176" s="3"/>
    </row>
    <row r="177" spans="2:12" ht="39" thickBot="1" x14ac:dyDescent="0.3">
      <c r="B177" s="301"/>
      <c r="C177" s="287" t="s">
        <v>602</v>
      </c>
      <c r="D177" s="276"/>
      <c r="E177" s="276" t="s">
        <v>603</v>
      </c>
      <c r="F177" s="299" t="s">
        <v>604</v>
      </c>
      <c r="G177" s="289"/>
      <c r="I177" s="3"/>
      <c r="J177" s="106"/>
      <c r="K177" s="3"/>
      <c r="L177" s="3"/>
    </row>
    <row r="178" spans="2:12" ht="15.75" thickBot="1" x14ac:dyDescent="0.3">
      <c r="B178" s="302" t="s">
        <v>605</v>
      </c>
      <c r="C178" s="303"/>
      <c r="D178" s="303"/>
      <c r="E178" s="303"/>
      <c r="F178" s="303"/>
      <c r="G178" s="304"/>
      <c r="I178" s="3"/>
      <c r="J178" s="106"/>
      <c r="K178" s="3"/>
      <c r="L178" s="3"/>
    </row>
    <row r="179" spans="2:12" ht="15.75" customHeight="1" thickBot="1" x14ac:dyDescent="0.3">
      <c r="B179" s="10"/>
      <c r="C179" s="67"/>
      <c r="D179" s="65"/>
      <c r="E179" s="185"/>
      <c r="F179" s="3"/>
      <c r="G179" s="3"/>
      <c r="I179" s="3"/>
      <c r="J179" s="106"/>
      <c r="K179" s="3"/>
      <c r="L179" s="3"/>
    </row>
    <row r="180" spans="2:12" ht="39.75" customHeight="1" thickBot="1" x14ac:dyDescent="0.3">
      <c r="B180" s="216" t="s">
        <v>168</v>
      </c>
      <c r="C180" s="217"/>
      <c r="D180" s="217"/>
      <c r="E180" s="218"/>
      <c r="F180" s="3"/>
      <c r="G180" s="3"/>
      <c r="I180" s="3"/>
      <c r="J180" s="106"/>
      <c r="K180" s="3"/>
      <c r="L180" s="3"/>
    </row>
    <row r="181" spans="2:12" ht="39.75" customHeight="1" thickBot="1" x14ac:dyDescent="0.3">
      <c r="B181" s="305" t="s">
        <v>169</v>
      </c>
      <c r="C181" s="305" t="s">
        <v>170</v>
      </c>
      <c r="D181" s="306" t="s">
        <v>171</v>
      </c>
      <c r="E181" s="306" t="s">
        <v>172</v>
      </c>
      <c r="F181" s="3"/>
      <c r="G181" s="3"/>
      <c r="I181" s="3"/>
      <c r="J181" s="106"/>
      <c r="K181" s="3"/>
      <c r="L181" s="3"/>
    </row>
    <row r="182" spans="2:12" ht="39.75" customHeight="1" thickBot="1" x14ac:dyDescent="0.3">
      <c r="B182" s="307" t="s">
        <v>563</v>
      </c>
      <c r="C182" s="308" t="s">
        <v>563</v>
      </c>
      <c r="D182" s="308" t="s">
        <v>563</v>
      </c>
      <c r="E182" s="308" t="s">
        <v>563</v>
      </c>
      <c r="F182" s="3"/>
      <c r="G182" s="3"/>
      <c r="I182" s="3"/>
      <c r="J182" s="106"/>
      <c r="K182" s="3"/>
      <c r="L182" s="3"/>
    </row>
    <row r="183" spans="2:12" ht="39.75" customHeight="1" thickBot="1" x14ac:dyDescent="0.3">
      <c r="B183" s="309" t="s">
        <v>607</v>
      </c>
      <c r="C183" s="310"/>
      <c r="D183" s="310"/>
      <c r="E183" s="311"/>
      <c r="F183" s="3"/>
      <c r="G183" s="3"/>
      <c r="I183" s="3"/>
      <c r="J183" s="106"/>
      <c r="K183" s="3"/>
      <c r="L183" s="3"/>
    </row>
    <row r="184" spans="2:12" ht="15.75" customHeight="1" thickBot="1" x14ac:dyDescent="0.3">
      <c r="B184" s="10"/>
      <c r="C184" s="67"/>
      <c r="D184" s="65"/>
      <c r="E184" s="185"/>
      <c r="F184" s="3"/>
      <c r="G184" s="3"/>
      <c r="I184" s="3"/>
      <c r="J184" s="106"/>
      <c r="K184" s="3"/>
      <c r="L184" s="3"/>
    </row>
    <row r="185" spans="2:12" ht="15.75" thickBot="1" x14ac:dyDescent="0.3">
      <c r="B185" s="312" t="s">
        <v>189</v>
      </c>
      <c r="C185" s="313"/>
      <c r="D185" s="314"/>
      <c r="E185" s="185"/>
      <c r="F185" s="3"/>
      <c r="G185" s="3"/>
      <c r="I185" s="3"/>
      <c r="J185" s="106"/>
      <c r="K185" s="3"/>
      <c r="L185" s="3"/>
    </row>
    <row r="186" spans="2:12" ht="44.25" customHeight="1" thickBot="1" x14ac:dyDescent="0.3">
      <c r="B186" s="315" t="s">
        <v>173</v>
      </c>
      <c r="C186" s="315" t="s">
        <v>174</v>
      </c>
      <c r="D186" s="315" t="s">
        <v>160</v>
      </c>
      <c r="E186" s="185"/>
      <c r="F186" s="3"/>
      <c r="G186" s="3"/>
      <c r="I186" s="3"/>
      <c r="J186" s="106"/>
      <c r="K186" s="3"/>
      <c r="L186" s="3"/>
    </row>
    <row r="187" spans="2:12" ht="24" customHeight="1" thickBot="1" x14ac:dyDescent="0.3">
      <c r="B187" s="272" t="s">
        <v>608</v>
      </c>
      <c r="C187" s="316" t="s">
        <v>563</v>
      </c>
      <c r="D187" s="317" t="s">
        <v>609</v>
      </c>
      <c r="E187" s="185"/>
      <c r="F187" s="3"/>
      <c r="G187" s="3"/>
      <c r="I187" s="3"/>
      <c r="J187" s="106"/>
      <c r="K187" s="3"/>
      <c r="L187" s="3"/>
    </row>
    <row r="188" spans="2:12" ht="26.25" customHeight="1" thickBot="1" x14ac:dyDescent="0.3">
      <c r="B188" s="302" t="s">
        <v>610</v>
      </c>
      <c r="C188" s="303"/>
      <c r="D188" s="304"/>
      <c r="E188" s="185"/>
      <c r="F188" s="3"/>
      <c r="G188" s="3"/>
      <c r="I188" s="3"/>
      <c r="J188" s="106"/>
      <c r="K188" s="3"/>
      <c r="L188" s="3"/>
    </row>
    <row r="189" spans="2:12" ht="15.75" customHeight="1" x14ac:dyDescent="0.25">
      <c r="B189" s="10"/>
      <c r="C189" s="67"/>
      <c r="D189" s="65"/>
      <c r="E189" s="185"/>
      <c r="F189" s="3"/>
      <c r="G189" s="3"/>
      <c r="I189" s="3"/>
      <c r="J189" s="106"/>
      <c r="K189" s="3"/>
      <c r="L189" s="3"/>
    </row>
    <row r="190" spans="2:12" ht="25.5" customHeight="1" x14ac:dyDescent="0.25">
      <c r="B190" s="411" t="s">
        <v>123</v>
      </c>
      <c r="C190" s="411"/>
      <c r="D190" s="411"/>
      <c r="E190" s="411"/>
      <c r="F190" s="3"/>
      <c r="G190" s="3"/>
      <c r="I190" s="3"/>
      <c r="J190" s="106"/>
      <c r="K190" s="3"/>
      <c r="L190" s="3"/>
    </row>
    <row r="191" spans="2:12" ht="25.5" customHeight="1" x14ac:dyDescent="0.25">
      <c r="B191" s="95" t="s">
        <v>121</v>
      </c>
      <c r="C191" s="95" t="s">
        <v>120</v>
      </c>
      <c r="D191" s="95" t="s">
        <v>159</v>
      </c>
      <c r="E191" s="95" t="s">
        <v>39</v>
      </c>
      <c r="F191" s="3"/>
      <c r="G191" s="3"/>
      <c r="I191" s="3"/>
      <c r="J191" s="106"/>
      <c r="K191" s="3"/>
      <c r="L191" s="3"/>
    </row>
    <row r="192" spans="2:12" ht="60" x14ac:dyDescent="0.25">
      <c r="B192" s="318" t="s">
        <v>611</v>
      </c>
      <c r="C192" s="73" t="s">
        <v>612</v>
      </c>
      <c r="D192" s="319">
        <v>1</v>
      </c>
      <c r="E192" s="12" t="s">
        <v>613</v>
      </c>
      <c r="F192" s="3"/>
      <c r="G192" s="3"/>
      <c r="I192" s="3"/>
      <c r="J192" s="106"/>
      <c r="K192" s="3"/>
      <c r="L192" s="3"/>
    </row>
    <row r="193" spans="2:12" ht="45" x14ac:dyDescent="0.25">
      <c r="B193" s="318" t="s">
        <v>614</v>
      </c>
      <c r="C193" s="73" t="s">
        <v>615</v>
      </c>
      <c r="D193" s="319">
        <v>1</v>
      </c>
      <c r="E193" s="12" t="s">
        <v>613</v>
      </c>
      <c r="F193" s="3"/>
      <c r="G193" s="3"/>
      <c r="I193" s="3"/>
      <c r="J193" s="106"/>
      <c r="K193" s="3"/>
      <c r="L193" s="3"/>
    </row>
    <row r="194" spans="2:12" ht="60" x14ac:dyDescent="0.25">
      <c r="B194" s="318" t="s">
        <v>616</v>
      </c>
      <c r="C194" s="73" t="s">
        <v>617</v>
      </c>
      <c r="D194" s="319">
        <v>1</v>
      </c>
      <c r="E194" s="12" t="s">
        <v>613</v>
      </c>
      <c r="F194" s="3"/>
      <c r="G194" s="3"/>
      <c r="I194" s="3"/>
      <c r="J194" s="106"/>
      <c r="K194" s="3"/>
      <c r="L194" s="3"/>
    </row>
    <row r="195" spans="2:12" ht="38.25" x14ac:dyDescent="0.25">
      <c r="B195" s="318" t="s">
        <v>618</v>
      </c>
      <c r="C195" s="73" t="s">
        <v>619</v>
      </c>
      <c r="D195" s="319">
        <v>1</v>
      </c>
      <c r="E195" s="12" t="s">
        <v>613</v>
      </c>
      <c r="F195" s="3"/>
      <c r="G195" s="3"/>
      <c r="I195" s="3"/>
      <c r="J195" s="106"/>
      <c r="K195" s="3"/>
      <c r="L195" s="3"/>
    </row>
    <row r="196" spans="2:12" ht="97.5" customHeight="1" x14ac:dyDescent="0.25">
      <c r="B196" s="318" t="s">
        <v>620</v>
      </c>
      <c r="C196" s="73" t="s">
        <v>621</v>
      </c>
      <c r="D196" s="320">
        <v>1</v>
      </c>
      <c r="E196" s="12" t="s">
        <v>613</v>
      </c>
      <c r="F196" s="3"/>
      <c r="G196" s="3"/>
      <c r="I196" s="3"/>
      <c r="J196" s="106"/>
      <c r="K196" s="3"/>
      <c r="L196" s="3"/>
    </row>
    <row r="197" spans="2:12" ht="93.75" customHeight="1" thickBot="1" x14ac:dyDescent="0.3">
      <c r="B197" s="318" t="s">
        <v>622</v>
      </c>
      <c r="C197" s="73" t="s">
        <v>623</v>
      </c>
      <c r="D197" s="319">
        <v>1</v>
      </c>
      <c r="E197" s="12" t="s">
        <v>613</v>
      </c>
      <c r="F197" s="3"/>
      <c r="G197" s="3"/>
      <c r="I197" s="3"/>
      <c r="J197" s="106"/>
      <c r="K197" s="3"/>
      <c r="L197" s="3"/>
    </row>
    <row r="198" spans="2:12" ht="78.75" customHeight="1" thickBot="1" x14ac:dyDescent="0.3">
      <c r="B198" s="415" t="s">
        <v>679</v>
      </c>
      <c r="C198" s="416"/>
      <c r="D198" s="416"/>
      <c r="E198" s="417"/>
      <c r="F198" s="3"/>
      <c r="G198" s="3"/>
      <c r="I198" s="3"/>
      <c r="J198" s="106"/>
      <c r="K198" s="3"/>
      <c r="L198" s="3"/>
    </row>
    <row r="199" spans="2:12" x14ac:dyDescent="0.25">
      <c r="B199" s="412"/>
      <c r="C199" s="413"/>
      <c r="D199" s="414"/>
      <c r="E199" s="4"/>
      <c r="F199" s="3"/>
      <c r="G199" s="3"/>
      <c r="I199" s="3"/>
      <c r="J199" s="106"/>
      <c r="K199" s="3"/>
      <c r="L199" s="3"/>
    </row>
    <row r="200" spans="2:12" ht="15.75" customHeight="1" thickBot="1" x14ac:dyDescent="0.3">
      <c r="B200" s="10"/>
      <c r="C200" s="67"/>
      <c r="D200" s="65"/>
      <c r="E200" s="185"/>
      <c r="F200" s="3"/>
      <c r="G200" s="3"/>
      <c r="I200" s="3"/>
      <c r="J200" s="106"/>
      <c r="K200" s="3"/>
      <c r="L200" s="3"/>
    </row>
    <row r="201" spans="2:12" x14ac:dyDescent="0.25">
      <c r="B201" s="321" t="s">
        <v>60</v>
      </c>
      <c r="C201" s="322"/>
      <c r="D201" s="322"/>
      <c r="E201" s="322"/>
      <c r="F201" s="322"/>
      <c r="G201" s="323"/>
      <c r="I201" s="3"/>
      <c r="J201" s="106"/>
      <c r="K201" s="3"/>
      <c r="L201" s="3"/>
    </row>
    <row r="202" spans="2:12" x14ac:dyDescent="0.25">
      <c r="B202" s="324" t="s">
        <v>61</v>
      </c>
      <c r="C202" s="325"/>
      <c r="D202" s="325"/>
      <c r="E202" s="325"/>
      <c r="F202" s="326"/>
      <c r="G202" s="92"/>
      <c r="I202" s="3"/>
      <c r="J202" s="106"/>
      <c r="K202" s="3"/>
      <c r="L202" s="3"/>
    </row>
    <row r="203" spans="2:12" ht="25.5" x14ac:dyDescent="0.25">
      <c r="B203" s="23" t="s">
        <v>62</v>
      </c>
      <c r="C203" s="23" t="s">
        <v>63</v>
      </c>
      <c r="D203" s="23" t="s">
        <v>64</v>
      </c>
      <c r="E203" s="23" t="s">
        <v>65</v>
      </c>
      <c r="F203" s="23" t="s">
        <v>39</v>
      </c>
      <c r="G203" s="23" t="s">
        <v>39</v>
      </c>
      <c r="I203" s="3"/>
      <c r="J203" s="106"/>
      <c r="K203" s="3"/>
      <c r="L203" s="3"/>
    </row>
    <row r="204" spans="2:12" x14ac:dyDescent="0.25">
      <c r="B204" s="12" t="s">
        <v>66</v>
      </c>
      <c r="C204" s="12" t="s">
        <v>210</v>
      </c>
      <c r="D204" s="12" t="s">
        <v>210</v>
      </c>
      <c r="E204" s="12" t="s">
        <v>210</v>
      </c>
      <c r="F204" s="12" t="s">
        <v>210</v>
      </c>
      <c r="G204" s="12" t="s">
        <v>210</v>
      </c>
      <c r="I204" s="3"/>
      <c r="J204" s="106"/>
      <c r="K204" s="3"/>
      <c r="L204" s="3"/>
    </row>
    <row r="205" spans="2:12" x14ac:dyDescent="0.25">
      <c r="B205" s="12" t="s">
        <v>680</v>
      </c>
      <c r="C205" s="12" t="s">
        <v>210</v>
      </c>
      <c r="D205" s="12" t="s">
        <v>210</v>
      </c>
      <c r="E205" s="12" t="s">
        <v>210</v>
      </c>
      <c r="F205" s="12" t="s">
        <v>210</v>
      </c>
      <c r="G205" s="12" t="s">
        <v>210</v>
      </c>
      <c r="I205" s="3"/>
      <c r="J205" s="106"/>
      <c r="K205" s="3"/>
      <c r="L205" s="3"/>
    </row>
    <row r="206" spans="2:12" x14ac:dyDescent="0.25">
      <c r="B206" s="12" t="s">
        <v>67</v>
      </c>
      <c r="C206" s="12" t="s">
        <v>210</v>
      </c>
      <c r="D206" s="12" t="s">
        <v>210</v>
      </c>
      <c r="E206" s="12" t="s">
        <v>210</v>
      </c>
      <c r="F206" s="12" t="s">
        <v>210</v>
      </c>
      <c r="G206" s="12" t="s">
        <v>210</v>
      </c>
      <c r="I206" s="3"/>
      <c r="J206" s="106"/>
      <c r="K206" s="3"/>
      <c r="L206" s="3"/>
    </row>
    <row r="207" spans="2:12" ht="15.75" thickBot="1" x14ac:dyDescent="0.3">
      <c r="B207" s="12" t="s">
        <v>681</v>
      </c>
      <c r="C207" s="12" t="s">
        <v>210</v>
      </c>
      <c r="D207" s="12" t="s">
        <v>210</v>
      </c>
      <c r="E207" s="12" t="s">
        <v>210</v>
      </c>
      <c r="F207" s="12" t="s">
        <v>210</v>
      </c>
      <c r="G207" s="12" t="s">
        <v>210</v>
      </c>
      <c r="I207" s="3"/>
      <c r="J207" s="106"/>
      <c r="K207" s="3"/>
      <c r="L207" s="3"/>
    </row>
    <row r="208" spans="2:12" ht="36" customHeight="1" thickBot="1" x14ac:dyDescent="0.3">
      <c r="B208" s="406" t="s">
        <v>682</v>
      </c>
      <c r="C208" s="407"/>
      <c r="D208" s="407"/>
      <c r="E208" s="407"/>
      <c r="F208" s="407"/>
      <c r="G208" s="408"/>
      <c r="I208" s="3"/>
      <c r="J208" s="106"/>
      <c r="K208" s="3"/>
      <c r="L208" s="3"/>
    </row>
    <row r="209" spans="2:12" ht="15.75" thickBot="1" x14ac:dyDescent="0.3">
      <c r="B209" s="4"/>
      <c r="C209" s="4"/>
      <c r="D209" s="4"/>
      <c r="E209" s="4"/>
      <c r="F209" s="4"/>
      <c r="G209" s="4"/>
      <c r="I209" s="3"/>
      <c r="J209" s="106"/>
      <c r="K209" s="3"/>
      <c r="L209" s="3"/>
    </row>
    <row r="210" spans="2:12" ht="15.75" thickBot="1" x14ac:dyDescent="0.3">
      <c r="B210" s="216" t="s">
        <v>68</v>
      </c>
      <c r="C210" s="217"/>
      <c r="D210" s="218"/>
      <c r="E210" s="4"/>
      <c r="F210" s="4"/>
      <c r="G210" s="4"/>
      <c r="I210" s="3"/>
      <c r="J210" s="106"/>
      <c r="K210" s="3"/>
      <c r="L210" s="3"/>
    </row>
    <row r="211" spans="2:12" ht="43.5" customHeight="1" thickBot="1" x14ac:dyDescent="0.3">
      <c r="B211" s="305" t="s">
        <v>69</v>
      </c>
      <c r="C211" s="327" t="s">
        <v>4</v>
      </c>
      <c r="D211" s="328" t="s">
        <v>39</v>
      </c>
      <c r="E211" s="4"/>
      <c r="F211" s="4"/>
      <c r="G211" s="4"/>
      <c r="I211" s="3"/>
      <c r="J211" s="106"/>
      <c r="K211" s="3"/>
      <c r="L211" s="3"/>
    </row>
    <row r="212" spans="2:12" ht="44.25" customHeight="1" thickBot="1" x14ac:dyDescent="0.3">
      <c r="B212" s="329" t="s">
        <v>70</v>
      </c>
      <c r="C212" s="330" t="s">
        <v>563</v>
      </c>
      <c r="D212" s="330" t="s">
        <v>563</v>
      </c>
      <c r="E212" s="4"/>
      <c r="F212" s="4"/>
      <c r="G212" s="4"/>
      <c r="I212" s="3"/>
      <c r="J212" s="106"/>
      <c r="K212" s="3"/>
      <c r="L212" s="3"/>
    </row>
    <row r="213" spans="2:12" ht="54" customHeight="1" thickBot="1" x14ac:dyDescent="0.3">
      <c r="B213" s="329" t="s">
        <v>71</v>
      </c>
      <c r="C213" s="330" t="s">
        <v>563</v>
      </c>
      <c r="D213" s="330" t="s">
        <v>563</v>
      </c>
      <c r="E213" s="4"/>
      <c r="F213" s="4"/>
      <c r="G213" s="4"/>
      <c r="I213" s="3"/>
      <c r="J213" s="106"/>
      <c r="K213" s="3"/>
      <c r="L213" s="3"/>
    </row>
    <row r="214" spans="2:12" ht="15.75" thickBot="1" x14ac:dyDescent="0.3">
      <c r="B214" s="309" t="s">
        <v>624</v>
      </c>
      <c r="C214" s="310"/>
      <c r="D214" s="311"/>
      <c r="E214" s="4"/>
      <c r="F214" s="4"/>
      <c r="G214" s="4"/>
      <c r="I214" s="3"/>
      <c r="J214" s="106"/>
      <c r="K214" s="3"/>
      <c r="L214" s="3"/>
    </row>
    <row r="215" spans="2:12" ht="15.75" customHeight="1" thickBot="1" x14ac:dyDescent="0.3">
      <c r="B215" s="10"/>
      <c r="C215" s="67"/>
      <c r="D215" s="65"/>
      <c r="E215" s="185"/>
      <c r="F215" s="3"/>
      <c r="G215" s="3"/>
      <c r="I215" s="3"/>
      <c r="J215" s="106"/>
      <c r="K215" s="3"/>
      <c r="L215" s="3"/>
    </row>
    <row r="216" spans="2:12" ht="15.75" customHeight="1" thickBot="1" x14ac:dyDescent="0.3">
      <c r="B216" s="331" t="s">
        <v>127</v>
      </c>
      <c r="C216" s="332"/>
      <c r="D216" s="332"/>
      <c r="E216" s="332"/>
      <c r="F216" s="333"/>
      <c r="G216" s="219"/>
      <c r="I216" s="3"/>
      <c r="J216" s="106"/>
      <c r="K216" s="3"/>
      <c r="L216" s="3"/>
    </row>
    <row r="217" spans="2:12" ht="15.75" customHeight="1" x14ac:dyDescent="0.25">
      <c r="B217" s="334" t="s">
        <v>198</v>
      </c>
      <c r="C217" s="335" t="s">
        <v>73</v>
      </c>
      <c r="D217" s="336" t="s">
        <v>124</v>
      </c>
      <c r="E217" s="337" t="s">
        <v>125</v>
      </c>
      <c r="F217" s="338" t="s">
        <v>126</v>
      </c>
      <c r="G217" s="219"/>
      <c r="I217" s="3"/>
      <c r="J217" s="106"/>
      <c r="K217" s="3"/>
      <c r="L217" s="3"/>
    </row>
    <row r="218" spans="2:12" ht="15.75" customHeight="1" x14ac:dyDescent="0.25">
      <c r="B218" s="339"/>
      <c r="C218" s="340"/>
      <c r="D218" s="341"/>
      <c r="E218" s="342"/>
      <c r="F218" s="343"/>
      <c r="G218" s="219"/>
      <c r="I218" s="3"/>
      <c r="J218" s="106"/>
      <c r="K218" s="3"/>
      <c r="L218" s="3"/>
    </row>
    <row r="219" spans="2:12" ht="15.75" customHeight="1" thickBot="1" x14ac:dyDescent="0.3">
      <c r="B219" s="339"/>
      <c r="C219" s="340"/>
      <c r="D219" s="341"/>
      <c r="E219" s="342"/>
      <c r="F219" s="343"/>
      <c r="G219" s="219"/>
      <c r="I219" s="3"/>
      <c r="J219" s="106"/>
      <c r="K219" s="3"/>
      <c r="L219" s="3"/>
    </row>
    <row r="220" spans="2:12" ht="15.75" customHeight="1" x14ac:dyDescent="0.25">
      <c r="B220" s="356" t="s">
        <v>625</v>
      </c>
      <c r="C220" s="354">
        <v>671000</v>
      </c>
      <c r="D220" s="354">
        <v>573341.84</v>
      </c>
      <c r="E220" s="344">
        <f>D220/C220</f>
        <v>0.85445877794336811</v>
      </c>
      <c r="F220" s="355"/>
      <c r="G220" s="219"/>
      <c r="I220" s="3"/>
      <c r="J220" s="106"/>
      <c r="K220" s="3"/>
      <c r="L220" s="3"/>
    </row>
    <row r="221" spans="2:12" ht="15.75" customHeight="1" x14ac:dyDescent="0.25">
      <c r="B221" s="357" t="s">
        <v>626</v>
      </c>
      <c r="C221" s="354">
        <v>2107957.81</v>
      </c>
      <c r="D221" s="354">
        <v>1973965.58</v>
      </c>
      <c r="E221" s="344">
        <f t="shared" ref="E221:E237" si="2">D221/C221</f>
        <v>0.93643505132581384</v>
      </c>
      <c r="F221" s="355"/>
      <c r="G221" s="219"/>
      <c r="I221" s="3"/>
      <c r="J221" s="106"/>
      <c r="K221" s="3"/>
      <c r="L221" s="3"/>
    </row>
    <row r="222" spans="2:12" ht="15.75" customHeight="1" x14ac:dyDescent="0.25">
      <c r="B222" s="357" t="s">
        <v>212</v>
      </c>
      <c r="C222" s="354">
        <v>1467488.15</v>
      </c>
      <c r="D222" s="354">
        <v>1203277.78</v>
      </c>
      <c r="E222" s="344">
        <f t="shared" si="2"/>
        <v>0.81995740817396046</v>
      </c>
      <c r="F222" s="355"/>
      <c r="G222" s="219"/>
      <c r="I222" s="3"/>
      <c r="J222" s="106"/>
      <c r="K222" s="3"/>
      <c r="L222" s="3"/>
    </row>
    <row r="223" spans="2:12" ht="15.75" customHeight="1" x14ac:dyDescent="0.25">
      <c r="B223" s="357" t="s">
        <v>207</v>
      </c>
      <c r="C223" s="354">
        <v>1890573.95</v>
      </c>
      <c r="D223" s="354">
        <v>1492455.67</v>
      </c>
      <c r="E223" s="344">
        <f t="shared" si="2"/>
        <v>0.78941935595801471</v>
      </c>
      <c r="F223" s="355"/>
      <c r="G223" s="219"/>
      <c r="I223" s="3"/>
      <c r="J223" s="106"/>
      <c r="K223" s="3"/>
      <c r="L223" s="3"/>
    </row>
    <row r="224" spans="2:12" ht="15.75" customHeight="1" x14ac:dyDescent="0.25">
      <c r="B224" s="357" t="s">
        <v>374</v>
      </c>
      <c r="C224" s="354">
        <v>40000</v>
      </c>
      <c r="D224" s="354">
        <v>36486.199999999997</v>
      </c>
      <c r="E224" s="344">
        <f t="shared" si="2"/>
        <v>0.91215499999999994</v>
      </c>
      <c r="F224" s="355"/>
      <c r="G224" s="219"/>
      <c r="I224" s="3"/>
      <c r="J224" s="106"/>
      <c r="K224" s="3"/>
      <c r="L224" s="3"/>
    </row>
    <row r="225" spans="1:12" ht="15.75" customHeight="1" x14ac:dyDescent="0.25">
      <c r="B225" s="357" t="s">
        <v>380</v>
      </c>
      <c r="C225" s="354">
        <v>35282.28</v>
      </c>
      <c r="D225" s="354">
        <v>30625.71</v>
      </c>
      <c r="E225" s="344">
        <f t="shared" si="2"/>
        <v>0.86801958376839594</v>
      </c>
      <c r="F225" s="355"/>
      <c r="G225" s="219"/>
      <c r="I225" s="3"/>
      <c r="J225" s="106"/>
      <c r="K225" s="3"/>
      <c r="L225" s="3"/>
    </row>
    <row r="226" spans="1:12" ht="15.75" customHeight="1" x14ac:dyDescent="0.25">
      <c r="B226" s="357" t="s">
        <v>405</v>
      </c>
      <c r="C226" s="354">
        <v>9853.59</v>
      </c>
      <c r="D226" s="354">
        <v>9853.59</v>
      </c>
      <c r="E226" s="344">
        <f t="shared" si="2"/>
        <v>1</v>
      </c>
      <c r="F226" s="355"/>
      <c r="G226" s="219"/>
      <c r="I226" s="3"/>
      <c r="J226" s="106"/>
      <c r="K226" s="3"/>
      <c r="L226" s="3"/>
    </row>
    <row r="227" spans="1:12" ht="15.75" customHeight="1" x14ac:dyDescent="0.25">
      <c r="B227" s="357" t="s">
        <v>378</v>
      </c>
      <c r="C227" s="354">
        <v>15856.87</v>
      </c>
      <c r="D227" s="354">
        <v>15856.87</v>
      </c>
      <c r="E227" s="344">
        <f t="shared" si="2"/>
        <v>1</v>
      </c>
      <c r="F227" s="355"/>
      <c r="G227" s="219"/>
      <c r="I227" s="3"/>
      <c r="J227" s="106"/>
      <c r="K227" s="3"/>
      <c r="L227" s="3"/>
    </row>
    <row r="228" spans="1:12" ht="15.75" customHeight="1" x14ac:dyDescent="0.25">
      <c r="B228" s="357" t="s">
        <v>208</v>
      </c>
      <c r="C228" s="354">
        <v>15407.26</v>
      </c>
      <c r="D228" s="354">
        <v>15295</v>
      </c>
      <c r="E228" s="344">
        <f t="shared" si="2"/>
        <v>0.99271382452168655</v>
      </c>
      <c r="F228" s="355"/>
      <c r="G228" s="219"/>
      <c r="I228" s="3"/>
      <c r="J228" s="106"/>
      <c r="K228" s="3"/>
      <c r="L228" s="3"/>
    </row>
    <row r="229" spans="1:12" ht="15.75" customHeight="1" x14ac:dyDescent="0.25">
      <c r="B229" s="357" t="s">
        <v>293</v>
      </c>
      <c r="C229" s="354">
        <v>3000</v>
      </c>
      <c r="D229" s="354">
        <v>3000</v>
      </c>
      <c r="E229" s="344">
        <f t="shared" si="2"/>
        <v>1</v>
      </c>
      <c r="F229" s="355"/>
      <c r="G229" s="219"/>
      <c r="I229" s="3"/>
      <c r="J229" s="106"/>
      <c r="K229" s="3"/>
      <c r="L229" s="3"/>
    </row>
    <row r="230" spans="1:12" ht="27.75" customHeight="1" x14ac:dyDescent="0.25">
      <c r="B230" s="357" t="s">
        <v>629</v>
      </c>
      <c r="C230" s="354">
        <v>9750</v>
      </c>
      <c r="D230" s="354">
        <v>6762.5</v>
      </c>
      <c r="E230" s="344">
        <f t="shared" si="2"/>
        <v>0.69358974358974357</v>
      </c>
      <c r="F230" s="355"/>
      <c r="G230" s="219"/>
      <c r="I230" s="3"/>
      <c r="J230" s="106"/>
      <c r="K230" s="3"/>
      <c r="L230" s="3"/>
    </row>
    <row r="231" spans="1:12" ht="15.75" customHeight="1" x14ac:dyDescent="0.25">
      <c r="B231" s="357" t="s">
        <v>295</v>
      </c>
      <c r="C231" s="354">
        <v>15048</v>
      </c>
      <c r="D231" s="354">
        <v>10765</v>
      </c>
      <c r="E231" s="344">
        <f t="shared" si="2"/>
        <v>0.71537745879851145</v>
      </c>
      <c r="F231" s="355"/>
      <c r="G231" s="219"/>
      <c r="I231" s="3"/>
      <c r="J231" s="106"/>
      <c r="K231" s="3"/>
      <c r="L231" s="3"/>
    </row>
    <row r="232" spans="1:12" ht="15.75" customHeight="1" x14ac:dyDescent="0.25">
      <c r="B232" s="357" t="s">
        <v>630</v>
      </c>
      <c r="C232" s="354">
        <v>15048</v>
      </c>
      <c r="D232" s="354">
        <v>10791.08</v>
      </c>
      <c r="E232" s="344">
        <f t="shared" si="2"/>
        <v>0.71711057947900048</v>
      </c>
      <c r="F232" s="355"/>
      <c r="G232" s="219"/>
      <c r="I232" s="3"/>
      <c r="J232" s="106"/>
      <c r="K232" s="3"/>
      <c r="L232" s="3"/>
    </row>
    <row r="233" spans="1:12" ht="15.75" customHeight="1" x14ac:dyDescent="0.25">
      <c r="B233" s="357" t="s">
        <v>631</v>
      </c>
      <c r="C233" s="354">
        <v>16416</v>
      </c>
      <c r="D233" s="354">
        <v>8356.2099999999991</v>
      </c>
      <c r="E233" s="344">
        <f t="shared" si="2"/>
        <v>0.50902838693957109</v>
      </c>
      <c r="F233" s="355"/>
      <c r="G233" s="219"/>
      <c r="I233" s="3"/>
      <c r="J233" s="106"/>
      <c r="K233" s="3"/>
      <c r="L233" s="3"/>
    </row>
    <row r="234" spans="1:12" ht="15.75" customHeight="1" x14ac:dyDescent="0.25">
      <c r="B234" s="357" t="s">
        <v>632</v>
      </c>
      <c r="C234" s="354">
        <v>5500</v>
      </c>
      <c r="D234" s="354">
        <v>4288.07</v>
      </c>
      <c r="E234" s="344">
        <f t="shared" si="2"/>
        <v>0.77964909090909085</v>
      </c>
      <c r="F234" s="355"/>
      <c r="G234" s="219"/>
      <c r="I234" s="3"/>
      <c r="J234" s="106"/>
      <c r="K234" s="3"/>
      <c r="L234" s="3"/>
    </row>
    <row r="235" spans="1:12" ht="15.75" customHeight="1" x14ac:dyDescent="0.25">
      <c r="B235" s="357" t="s">
        <v>338</v>
      </c>
      <c r="C235" s="354">
        <v>19324.14</v>
      </c>
      <c r="D235" s="354">
        <v>15458.95</v>
      </c>
      <c r="E235" s="344">
        <f t="shared" si="2"/>
        <v>0.79998126695418281</v>
      </c>
      <c r="F235" s="355"/>
      <c r="G235" s="219"/>
      <c r="I235" s="3"/>
      <c r="J235" s="106"/>
      <c r="K235" s="3"/>
      <c r="L235" s="3"/>
    </row>
    <row r="236" spans="1:12" ht="15.75" customHeight="1" x14ac:dyDescent="0.25">
      <c r="B236" s="357" t="s">
        <v>331</v>
      </c>
      <c r="C236" s="354">
        <v>19000</v>
      </c>
      <c r="D236" s="354">
        <v>18681.66</v>
      </c>
      <c r="E236" s="344">
        <f t="shared" si="2"/>
        <v>0.98324526315789473</v>
      </c>
      <c r="F236" s="355"/>
      <c r="G236" s="345"/>
      <c r="I236" s="3"/>
      <c r="J236" s="106"/>
      <c r="K236" s="3"/>
      <c r="L236" s="3"/>
    </row>
    <row r="237" spans="1:12" s="364" customFormat="1" ht="15.75" customHeight="1" thickBot="1" x14ac:dyDescent="0.3">
      <c r="A237" s="358"/>
      <c r="B237" s="359" t="s">
        <v>633</v>
      </c>
      <c r="C237" s="360">
        <v>6356506.0499999998</v>
      </c>
      <c r="D237" s="360">
        <v>5429261.71</v>
      </c>
      <c r="E237" s="361">
        <f t="shared" si="2"/>
        <v>0.85412672737092732</v>
      </c>
      <c r="F237" s="362"/>
      <c r="G237" s="363"/>
      <c r="I237" s="365"/>
      <c r="J237" s="366"/>
      <c r="K237" s="365"/>
      <c r="L237" s="365"/>
    </row>
    <row r="238" spans="1:12" ht="25.5" customHeight="1" thickBot="1" x14ac:dyDescent="0.3">
      <c r="B238" s="346" t="s">
        <v>627</v>
      </c>
      <c r="C238" s="347"/>
      <c r="D238" s="347"/>
      <c r="E238" s="347"/>
      <c r="F238" s="348"/>
      <c r="G238" s="219"/>
      <c r="I238" s="3"/>
      <c r="J238" s="106"/>
      <c r="K238" s="3"/>
      <c r="L238" s="3"/>
    </row>
    <row r="239" spans="1:12" ht="15.75" customHeight="1" thickBot="1" x14ac:dyDescent="0.3">
      <c r="B239" s="8"/>
      <c r="C239" s="8"/>
      <c r="D239" s="8"/>
      <c r="E239" s="8"/>
      <c r="F239" s="8"/>
      <c r="G239" s="3"/>
      <c r="I239" s="3"/>
      <c r="J239" s="106"/>
      <c r="K239" s="3"/>
      <c r="L239" s="3"/>
    </row>
    <row r="240" spans="1:12" ht="28.5" customHeight="1" thickBot="1" x14ac:dyDescent="0.3">
      <c r="B240" s="349" t="s">
        <v>76</v>
      </c>
      <c r="C240" s="350" t="s">
        <v>77</v>
      </c>
      <c r="D240" s="350" t="s">
        <v>78</v>
      </c>
      <c r="E240" s="350" t="s">
        <v>79</v>
      </c>
      <c r="F240" s="350" t="s">
        <v>80</v>
      </c>
      <c r="G240" s="350" t="s">
        <v>175</v>
      </c>
      <c r="I240" s="3"/>
      <c r="J240" s="106"/>
      <c r="K240" s="3"/>
      <c r="L240" s="3"/>
    </row>
    <row r="241" spans="2:12" ht="30" customHeight="1" thickBot="1" x14ac:dyDescent="0.3">
      <c r="B241" s="351">
        <f>C237</f>
        <v>6356506.0499999998</v>
      </c>
      <c r="C241" s="351">
        <f>C220+C221</f>
        <v>2778957.81</v>
      </c>
      <c r="D241" s="351">
        <f>D220+D221</f>
        <v>2547307.42</v>
      </c>
      <c r="E241" s="352">
        <f>SUM(C222:C236)</f>
        <v>3577548.2399999993</v>
      </c>
      <c r="F241" s="352">
        <f>SUM(D222:D236)</f>
        <v>2881954.2900000005</v>
      </c>
      <c r="G241" s="353">
        <f>(F241+D241)/B241</f>
        <v>0.85412672737092743</v>
      </c>
      <c r="I241" s="3"/>
      <c r="J241" s="106"/>
      <c r="K241" s="3"/>
      <c r="L241" s="3"/>
    </row>
    <row r="242" spans="2:12" ht="28.5" customHeight="1" thickBot="1" x14ac:dyDescent="0.3">
      <c r="B242" s="309" t="s">
        <v>628</v>
      </c>
      <c r="C242" s="310"/>
      <c r="D242" s="310"/>
      <c r="E242" s="310"/>
      <c r="F242" s="310"/>
      <c r="G242" s="311"/>
      <c r="I242" s="3"/>
      <c r="J242" s="106"/>
      <c r="K242" s="3"/>
      <c r="L242" s="3"/>
    </row>
    <row r="243" spans="2:12" ht="15.75" customHeight="1" x14ac:dyDescent="0.25">
      <c r="B243" s="10"/>
      <c r="C243" s="67"/>
      <c r="D243" s="65"/>
      <c r="E243" s="185"/>
      <c r="F243" s="3"/>
      <c r="G243" s="3"/>
      <c r="I243" s="3"/>
      <c r="J243" s="106"/>
      <c r="K243" s="3"/>
      <c r="L243" s="3"/>
    </row>
    <row r="244" spans="2:12" ht="15.75" customHeight="1" x14ac:dyDescent="0.25">
      <c r="B244" s="375" t="s">
        <v>91</v>
      </c>
      <c r="C244" s="375"/>
      <c r="D244" s="375"/>
      <c r="E244" s="375"/>
      <c r="F244" s="375"/>
      <c r="G244" s="375"/>
      <c r="H244" s="369"/>
      <c r="I244" s="3"/>
      <c r="J244" s="106"/>
      <c r="K244" s="3"/>
      <c r="L244" s="3"/>
    </row>
    <row r="245" spans="2:12" ht="15.75" customHeight="1" x14ac:dyDescent="0.25">
      <c r="B245" s="23" t="s">
        <v>92</v>
      </c>
      <c r="C245" s="147" t="s">
        <v>93</v>
      </c>
      <c r="D245" s="147"/>
      <c r="E245" s="147"/>
      <c r="F245" s="147"/>
      <c r="G245" s="147" t="s">
        <v>39</v>
      </c>
      <c r="H245" s="370"/>
      <c r="I245" s="3"/>
      <c r="J245" s="106"/>
      <c r="K245" s="3"/>
      <c r="L245" s="3"/>
    </row>
    <row r="246" spans="2:12" ht="15.75" customHeight="1" x14ac:dyDescent="0.25">
      <c r="B246" s="23"/>
      <c r="C246" s="147" t="s">
        <v>94</v>
      </c>
      <c r="D246" s="147"/>
      <c r="E246" s="147" t="s">
        <v>95</v>
      </c>
      <c r="F246" s="147"/>
      <c r="G246" s="147"/>
      <c r="H246" s="370"/>
      <c r="I246" s="3"/>
      <c r="J246" s="106"/>
      <c r="K246" s="3"/>
      <c r="L246" s="3"/>
    </row>
    <row r="247" spans="2:12" ht="15.75" customHeight="1" x14ac:dyDescent="0.25">
      <c r="B247" s="23"/>
      <c r="C247" s="95" t="s">
        <v>96</v>
      </c>
      <c r="D247" s="95" t="s">
        <v>97</v>
      </c>
      <c r="E247" s="95" t="s">
        <v>96</v>
      </c>
      <c r="F247" s="95" t="s">
        <v>98</v>
      </c>
      <c r="G247" s="147"/>
      <c r="H247" s="370"/>
      <c r="I247" s="3"/>
      <c r="J247" s="106"/>
      <c r="K247" s="3"/>
      <c r="L247" s="3"/>
    </row>
    <row r="248" spans="2:12" ht="15.75" customHeight="1" x14ac:dyDescent="0.25">
      <c r="B248" s="91" t="s">
        <v>634</v>
      </c>
      <c r="C248" s="367" t="s">
        <v>247</v>
      </c>
      <c r="D248" s="368" t="s">
        <v>247</v>
      </c>
      <c r="E248" s="367">
        <v>31</v>
      </c>
      <c r="F248" s="368">
        <v>96690.51400000001</v>
      </c>
      <c r="G248" s="154" t="s">
        <v>635</v>
      </c>
      <c r="H248" s="371"/>
      <c r="I248" s="3"/>
      <c r="J248" s="106"/>
      <c r="K248" s="3"/>
      <c r="L248" s="3"/>
    </row>
    <row r="249" spans="2:12" ht="15.75" customHeight="1" x14ac:dyDescent="0.25">
      <c r="B249" s="91" t="s">
        <v>99</v>
      </c>
      <c r="C249" s="367" t="s">
        <v>247</v>
      </c>
      <c r="D249" s="367" t="s">
        <v>247</v>
      </c>
      <c r="E249" s="367" t="s">
        <v>247</v>
      </c>
      <c r="F249" s="367" t="s">
        <v>247</v>
      </c>
      <c r="G249" s="89" t="s">
        <v>247</v>
      </c>
      <c r="H249" s="372"/>
      <c r="I249" s="3"/>
      <c r="J249" s="106"/>
      <c r="K249" s="3"/>
      <c r="L249" s="3"/>
    </row>
    <row r="250" spans="2:12" ht="15.75" customHeight="1" x14ac:dyDescent="0.25">
      <c r="B250" s="91" t="s">
        <v>100</v>
      </c>
      <c r="C250" s="367" t="s">
        <v>247</v>
      </c>
      <c r="D250" s="367" t="s">
        <v>247</v>
      </c>
      <c r="E250" s="367" t="s">
        <v>247</v>
      </c>
      <c r="F250" s="367" t="s">
        <v>247</v>
      </c>
      <c r="G250" s="89" t="s">
        <v>247</v>
      </c>
      <c r="H250" s="372"/>
      <c r="I250" s="3"/>
      <c r="J250" s="106"/>
      <c r="K250" s="3"/>
      <c r="L250" s="3"/>
    </row>
    <row r="251" spans="2:12" ht="15.75" customHeight="1" x14ac:dyDescent="0.25">
      <c r="B251" s="91" t="s">
        <v>636</v>
      </c>
      <c r="C251" s="367">
        <v>7</v>
      </c>
      <c r="D251" s="368">
        <v>324417.90999999997</v>
      </c>
      <c r="E251" s="367">
        <v>2</v>
      </c>
      <c r="F251" s="368">
        <v>203025.5</v>
      </c>
      <c r="G251" s="75" t="s">
        <v>637</v>
      </c>
      <c r="H251" s="371"/>
      <c r="I251" s="3"/>
      <c r="J251" s="106"/>
      <c r="K251" s="3"/>
      <c r="L251" s="3"/>
    </row>
    <row r="252" spans="2:12" ht="15.75" customHeight="1" x14ac:dyDescent="0.25">
      <c r="B252" s="91" t="s">
        <v>101</v>
      </c>
      <c r="C252" s="367" t="s">
        <v>247</v>
      </c>
      <c r="D252" s="367" t="s">
        <v>247</v>
      </c>
      <c r="E252" s="367" t="s">
        <v>247</v>
      </c>
      <c r="F252" s="367" t="s">
        <v>247</v>
      </c>
      <c r="G252" s="89" t="s">
        <v>247</v>
      </c>
      <c r="H252" s="372"/>
      <c r="I252" s="3"/>
      <c r="J252" s="106"/>
      <c r="K252" s="3"/>
      <c r="L252" s="3"/>
    </row>
    <row r="253" spans="2:12" ht="15.75" customHeight="1" x14ac:dyDescent="0.25">
      <c r="B253" s="91" t="s">
        <v>102</v>
      </c>
      <c r="C253" s="367" t="s">
        <v>247</v>
      </c>
      <c r="D253" s="367" t="s">
        <v>247</v>
      </c>
      <c r="E253" s="367" t="s">
        <v>247</v>
      </c>
      <c r="F253" s="367" t="s">
        <v>247</v>
      </c>
      <c r="G253" s="89" t="s">
        <v>247</v>
      </c>
      <c r="H253" s="372"/>
      <c r="I253" s="3"/>
      <c r="J253" s="106"/>
      <c r="K253" s="3"/>
      <c r="L253" s="3"/>
    </row>
    <row r="254" spans="2:12" ht="15.75" customHeight="1" x14ac:dyDescent="0.25">
      <c r="B254" s="91" t="s">
        <v>638</v>
      </c>
      <c r="C254" s="367">
        <v>1</v>
      </c>
      <c r="D254" s="368">
        <v>6695.36</v>
      </c>
      <c r="E254" s="367" t="s">
        <v>247</v>
      </c>
      <c r="F254" s="367" t="s">
        <v>247</v>
      </c>
      <c r="G254" s="154" t="s">
        <v>639</v>
      </c>
      <c r="H254" s="371"/>
      <c r="I254" s="3"/>
      <c r="J254" s="106"/>
      <c r="K254" s="3"/>
      <c r="L254" s="3"/>
    </row>
    <row r="255" spans="2:12" ht="15.75" customHeight="1" x14ac:dyDescent="0.25">
      <c r="B255" s="91" t="s">
        <v>640</v>
      </c>
      <c r="C255" s="367">
        <v>12</v>
      </c>
      <c r="D255" s="368">
        <v>1368478.17</v>
      </c>
      <c r="E255" s="367" t="s">
        <v>247</v>
      </c>
      <c r="F255" s="367" t="s">
        <v>247</v>
      </c>
      <c r="G255" s="154" t="s">
        <v>641</v>
      </c>
      <c r="H255" s="371"/>
      <c r="I255" s="3"/>
      <c r="J255" s="106"/>
      <c r="K255" s="3"/>
      <c r="L255" s="3"/>
    </row>
    <row r="256" spans="2:12" ht="15.75" customHeight="1" x14ac:dyDescent="0.25">
      <c r="B256" s="91" t="s">
        <v>103</v>
      </c>
      <c r="C256" s="367" t="s">
        <v>247</v>
      </c>
      <c r="D256" s="367" t="s">
        <v>247</v>
      </c>
      <c r="E256" s="367" t="s">
        <v>247</v>
      </c>
      <c r="F256" s="367" t="s">
        <v>247</v>
      </c>
      <c r="G256" s="89" t="s">
        <v>247</v>
      </c>
      <c r="H256" s="372"/>
      <c r="I256" s="3"/>
      <c r="J256" s="106"/>
      <c r="K256" s="3"/>
      <c r="L256" s="3"/>
    </row>
    <row r="257" spans="2:12" ht="15.75" customHeight="1" x14ac:dyDescent="0.25">
      <c r="B257" s="91" t="s">
        <v>104</v>
      </c>
      <c r="C257" s="367" t="s">
        <v>247</v>
      </c>
      <c r="D257" s="367" t="s">
        <v>247</v>
      </c>
      <c r="E257" s="367" t="s">
        <v>247</v>
      </c>
      <c r="F257" s="367" t="s">
        <v>247</v>
      </c>
      <c r="G257" s="89" t="s">
        <v>247</v>
      </c>
      <c r="H257" s="372"/>
      <c r="I257" s="3"/>
      <c r="J257" s="106"/>
      <c r="K257" s="3"/>
      <c r="L257" s="3"/>
    </row>
    <row r="258" spans="2:12" ht="15.75" customHeight="1" x14ac:dyDescent="0.25">
      <c r="B258" s="91" t="s">
        <v>642</v>
      </c>
      <c r="C258" s="367" t="s">
        <v>247</v>
      </c>
      <c r="D258" s="367" t="s">
        <v>247</v>
      </c>
      <c r="E258" s="367" t="s">
        <v>247</v>
      </c>
      <c r="F258" s="367" t="s">
        <v>247</v>
      </c>
      <c r="G258" s="89" t="s">
        <v>247</v>
      </c>
      <c r="H258" s="372"/>
      <c r="I258" s="3"/>
      <c r="J258" s="106"/>
      <c r="K258" s="3"/>
      <c r="L258" s="3"/>
    </row>
    <row r="259" spans="2:12" ht="15.75" customHeight="1" x14ac:dyDescent="0.25">
      <c r="B259" s="91" t="s">
        <v>105</v>
      </c>
      <c r="C259" s="367" t="s">
        <v>247</v>
      </c>
      <c r="D259" s="367" t="s">
        <v>247</v>
      </c>
      <c r="E259" s="367" t="s">
        <v>247</v>
      </c>
      <c r="F259" s="367" t="s">
        <v>247</v>
      </c>
      <c r="G259" s="89" t="s">
        <v>247</v>
      </c>
      <c r="H259" s="372"/>
      <c r="I259" s="3"/>
      <c r="J259" s="106"/>
      <c r="K259" s="3"/>
      <c r="L259" s="3"/>
    </row>
    <row r="260" spans="2:12" ht="15.75" customHeight="1" x14ac:dyDescent="0.25">
      <c r="B260" s="91" t="s">
        <v>643</v>
      </c>
      <c r="C260" s="367">
        <v>2</v>
      </c>
      <c r="D260" s="368">
        <v>18295</v>
      </c>
      <c r="E260" s="367" t="s">
        <v>247</v>
      </c>
      <c r="F260" s="367" t="s">
        <v>247</v>
      </c>
      <c r="G260" s="153" t="s">
        <v>644</v>
      </c>
      <c r="H260" s="371"/>
      <c r="I260" s="3"/>
      <c r="J260" s="106"/>
      <c r="K260" s="3"/>
      <c r="L260" s="3"/>
    </row>
    <row r="261" spans="2:12" ht="15.75" customHeight="1" x14ac:dyDescent="0.25">
      <c r="B261" s="91" t="s">
        <v>645</v>
      </c>
      <c r="C261" s="367">
        <v>13</v>
      </c>
      <c r="D261" s="368">
        <v>233223.42</v>
      </c>
      <c r="E261" s="367">
        <v>63</v>
      </c>
      <c r="F261" s="368">
        <v>86041.55</v>
      </c>
      <c r="G261" s="154" t="s">
        <v>646</v>
      </c>
      <c r="H261" s="371"/>
      <c r="I261" s="3"/>
      <c r="J261" s="106"/>
      <c r="K261" s="3"/>
      <c r="L261" s="3"/>
    </row>
    <row r="262" spans="2:12" ht="15.75" customHeight="1" x14ac:dyDescent="0.25">
      <c r="B262" s="91" t="s">
        <v>106</v>
      </c>
      <c r="C262" s="367">
        <v>4</v>
      </c>
      <c r="D262" s="368">
        <v>688736.47</v>
      </c>
      <c r="E262" s="367" t="s">
        <v>247</v>
      </c>
      <c r="F262" s="367" t="s">
        <v>247</v>
      </c>
      <c r="G262" s="154" t="s">
        <v>647</v>
      </c>
      <c r="H262" s="371"/>
      <c r="I262" s="3"/>
      <c r="J262" s="106"/>
      <c r="K262" s="3"/>
      <c r="L262" s="3"/>
    </row>
    <row r="263" spans="2:12" ht="15.75" customHeight="1" x14ac:dyDescent="0.25">
      <c r="B263" s="91" t="s">
        <v>648</v>
      </c>
      <c r="C263" s="367" t="s">
        <v>247</v>
      </c>
      <c r="D263" s="367" t="s">
        <v>247</v>
      </c>
      <c r="E263" s="367" t="s">
        <v>247</v>
      </c>
      <c r="F263" s="367" t="s">
        <v>247</v>
      </c>
      <c r="G263" s="89" t="s">
        <v>247</v>
      </c>
      <c r="H263" s="372"/>
      <c r="I263" s="3"/>
      <c r="J263" s="106"/>
      <c r="K263" s="3"/>
      <c r="L263" s="3"/>
    </row>
    <row r="264" spans="2:12" ht="15.75" customHeight="1" x14ac:dyDescent="0.25">
      <c r="B264" s="91" t="s">
        <v>107</v>
      </c>
      <c r="C264" s="367">
        <v>3</v>
      </c>
      <c r="D264" s="368">
        <v>190601.45</v>
      </c>
      <c r="E264" s="367">
        <v>2</v>
      </c>
      <c r="F264" s="368">
        <v>27678.58</v>
      </c>
      <c r="G264" s="154" t="s">
        <v>649</v>
      </c>
      <c r="H264" s="371"/>
      <c r="I264" s="3"/>
      <c r="J264" s="106"/>
      <c r="K264" s="3"/>
      <c r="L264" s="3"/>
    </row>
    <row r="265" spans="2:12" ht="15.75" customHeight="1" thickBot="1" x14ac:dyDescent="0.3">
      <c r="B265" s="91" t="s">
        <v>108</v>
      </c>
      <c r="C265" s="367">
        <v>1</v>
      </c>
      <c r="D265" s="368">
        <v>1670.64</v>
      </c>
      <c r="E265" s="367" t="s">
        <v>247</v>
      </c>
      <c r="F265" s="367" t="s">
        <v>247</v>
      </c>
      <c r="G265" s="154" t="s">
        <v>650</v>
      </c>
      <c r="H265" s="371"/>
      <c r="I265" s="3"/>
      <c r="J265" s="106"/>
      <c r="K265" s="3"/>
      <c r="L265" s="3"/>
    </row>
    <row r="266" spans="2:12" ht="37.5" customHeight="1" thickBot="1" x14ac:dyDescent="0.3">
      <c r="B266" s="418" t="s">
        <v>683</v>
      </c>
      <c r="C266" s="419"/>
      <c r="D266" s="419"/>
      <c r="E266" s="419"/>
      <c r="F266" s="419"/>
      <c r="G266" s="420"/>
      <c r="H266" s="371"/>
      <c r="I266" s="3"/>
      <c r="J266" s="106"/>
      <c r="K266" s="3"/>
      <c r="L266" s="3"/>
    </row>
    <row r="267" spans="2:12" ht="15.75" customHeight="1" x14ac:dyDescent="0.25">
      <c r="B267" s="10"/>
      <c r="C267" s="67"/>
      <c r="D267" s="65"/>
      <c r="E267" s="185"/>
      <c r="F267" s="3"/>
      <c r="G267" s="3"/>
      <c r="I267" s="3"/>
      <c r="J267" s="106"/>
      <c r="K267" s="3"/>
      <c r="L267" s="3"/>
    </row>
    <row r="268" spans="2:12" ht="15.75" customHeight="1" x14ac:dyDescent="0.25">
      <c r="B268" s="324" t="s">
        <v>182</v>
      </c>
      <c r="C268" s="325"/>
      <c r="D268" s="325"/>
      <c r="E268" s="326"/>
      <c r="F268" s="3"/>
      <c r="G268" s="3"/>
      <c r="I268" s="3"/>
      <c r="J268" s="106"/>
      <c r="K268" s="3"/>
      <c r="L268" s="3"/>
    </row>
    <row r="269" spans="2:12" ht="15.75" customHeight="1" x14ac:dyDescent="0.25">
      <c r="B269" s="95" t="s">
        <v>180</v>
      </c>
      <c r="C269" s="95" t="s">
        <v>181</v>
      </c>
      <c r="D269" s="95" t="s">
        <v>109</v>
      </c>
      <c r="E269" s="95" t="s">
        <v>39</v>
      </c>
      <c r="F269" s="3"/>
      <c r="G269" s="3"/>
      <c r="I269" s="3"/>
      <c r="J269" s="106"/>
      <c r="K269" s="3"/>
      <c r="L269" s="3"/>
    </row>
    <row r="270" spans="2:12" ht="15.75" customHeight="1" x14ac:dyDescent="0.25">
      <c r="B270" s="21" t="s">
        <v>651</v>
      </c>
      <c r="C270" s="373" t="s">
        <v>247</v>
      </c>
      <c r="D270" s="373" t="s">
        <v>247</v>
      </c>
      <c r="E270" s="373" t="s">
        <v>247</v>
      </c>
      <c r="F270" s="3"/>
      <c r="G270" s="3"/>
      <c r="I270" s="3"/>
      <c r="J270" s="106"/>
      <c r="K270" s="3"/>
      <c r="L270" s="3"/>
    </row>
    <row r="271" spans="2:12" ht="15.75" customHeight="1" x14ac:dyDescent="0.25">
      <c r="B271" s="21" t="s">
        <v>652</v>
      </c>
      <c r="C271" s="373" t="s">
        <v>247</v>
      </c>
      <c r="D271" s="373" t="s">
        <v>247</v>
      </c>
      <c r="E271" s="373" t="s">
        <v>247</v>
      </c>
      <c r="F271" s="3"/>
      <c r="G271" s="3"/>
      <c r="I271" s="3"/>
      <c r="J271" s="106"/>
      <c r="K271" s="3"/>
      <c r="L271" s="3"/>
    </row>
    <row r="272" spans="2:12" ht="15.75" customHeight="1" x14ac:dyDescent="0.25">
      <c r="B272" s="21" t="s">
        <v>653</v>
      </c>
      <c r="C272" s="373" t="s">
        <v>247</v>
      </c>
      <c r="D272" s="373" t="s">
        <v>247</v>
      </c>
      <c r="E272" s="373" t="s">
        <v>247</v>
      </c>
      <c r="F272" s="3"/>
      <c r="G272" s="3"/>
      <c r="I272" s="3"/>
      <c r="J272" s="106"/>
      <c r="K272" s="3"/>
      <c r="L272" s="3"/>
    </row>
    <row r="273" spans="1:12" ht="15.75" customHeight="1" x14ac:dyDescent="0.25">
      <c r="B273" s="21" t="s">
        <v>654</v>
      </c>
      <c r="C273" s="373" t="s">
        <v>247</v>
      </c>
      <c r="D273" s="373" t="s">
        <v>247</v>
      </c>
      <c r="E273" s="373" t="s">
        <v>247</v>
      </c>
      <c r="F273" s="3"/>
      <c r="G273" s="3"/>
      <c r="I273" s="3"/>
      <c r="J273" s="106"/>
      <c r="K273" s="3"/>
      <c r="L273" s="3"/>
    </row>
    <row r="274" spans="1:12" ht="48.75" customHeight="1" thickBot="1" x14ac:dyDescent="0.3">
      <c r="B274" s="421" t="s">
        <v>684</v>
      </c>
      <c r="C274" s="422"/>
      <c r="D274" s="422"/>
      <c r="E274" s="423"/>
      <c r="F274" s="3"/>
      <c r="G274" s="3"/>
      <c r="I274" s="3"/>
      <c r="J274" s="106"/>
      <c r="K274" s="3"/>
      <c r="L274" s="3"/>
    </row>
    <row r="275" spans="1:12" ht="15.75" customHeight="1" x14ac:dyDescent="0.25">
      <c r="B275" s="10"/>
      <c r="C275" s="67"/>
      <c r="D275" s="65"/>
      <c r="E275" s="185"/>
      <c r="F275" s="3"/>
      <c r="G275" s="3"/>
      <c r="I275" s="3"/>
      <c r="J275" s="106"/>
      <c r="K275" s="3"/>
      <c r="L275" s="3"/>
    </row>
    <row r="276" spans="1:12" ht="15.75" customHeight="1" x14ac:dyDescent="0.25">
      <c r="B276" s="324" t="s">
        <v>110</v>
      </c>
      <c r="C276" s="325"/>
      <c r="D276" s="325"/>
      <c r="E276" s="325"/>
      <c r="F276" s="325"/>
      <c r="G276" s="326"/>
      <c r="I276" s="3"/>
      <c r="J276" s="106"/>
      <c r="K276" s="3"/>
      <c r="L276" s="3"/>
    </row>
    <row r="277" spans="1:12" ht="15.75" customHeight="1" x14ac:dyDescent="0.25">
      <c r="B277" s="95" t="s">
        <v>111</v>
      </c>
      <c r="C277" s="95" t="s">
        <v>112</v>
      </c>
      <c r="D277" s="95" t="s">
        <v>113</v>
      </c>
      <c r="E277" s="95" t="s">
        <v>655</v>
      </c>
      <c r="F277" s="95" t="s">
        <v>656</v>
      </c>
      <c r="G277" s="95" t="s">
        <v>39</v>
      </c>
      <c r="I277" s="3"/>
      <c r="J277" s="106"/>
      <c r="K277" s="3"/>
      <c r="L277" s="3"/>
    </row>
    <row r="278" spans="1:12" ht="15.75" customHeight="1" x14ac:dyDescent="0.25">
      <c r="B278" s="114" t="s">
        <v>211</v>
      </c>
      <c r="C278" s="96" t="s">
        <v>657</v>
      </c>
      <c r="D278" s="96" t="s">
        <v>298</v>
      </c>
      <c r="E278" s="72">
        <v>0.96</v>
      </c>
      <c r="F278" s="374" t="s">
        <v>247</v>
      </c>
      <c r="G278" s="74" t="s">
        <v>298</v>
      </c>
      <c r="I278" s="3"/>
      <c r="J278" s="106"/>
      <c r="K278" s="3"/>
      <c r="L278" s="3"/>
    </row>
    <row r="279" spans="1:12" ht="15.75" customHeight="1" thickBot="1" x14ac:dyDescent="0.3">
      <c r="B279" s="114" t="s">
        <v>211</v>
      </c>
      <c r="C279" s="96" t="s">
        <v>299</v>
      </c>
      <c r="D279" s="96" t="s">
        <v>298</v>
      </c>
      <c r="E279" s="72">
        <v>1</v>
      </c>
      <c r="F279" s="374" t="s">
        <v>247</v>
      </c>
      <c r="G279" s="74" t="s">
        <v>298</v>
      </c>
      <c r="I279" s="3"/>
      <c r="J279" s="106"/>
      <c r="K279" s="3"/>
      <c r="L279" s="3"/>
    </row>
    <row r="280" spans="1:12" ht="58.5" customHeight="1" thickBot="1" x14ac:dyDescent="0.3">
      <c r="B280" s="424" t="s">
        <v>685</v>
      </c>
      <c r="C280" s="425"/>
      <c r="D280" s="425"/>
      <c r="E280" s="425"/>
      <c r="F280" s="425"/>
      <c r="G280" s="426"/>
      <c r="I280" s="3"/>
      <c r="J280" s="106"/>
      <c r="K280" s="3"/>
      <c r="L280" s="3"/>
    </row>
    <row r="281" spans="1:12" ht="15.75" customHeight="1" x14ac:dyDescent="0.25">
      <c r="B281" s="10"/>
      <c r="C281" s="67"/>
      <c r="D281" s="65"/>
      <c r="E281" s="185"/>
      <c r="F281" s="3"/>
      <c r="G281" s="3"/>
      <c r="I281" s="3"/>
      <c r="J281" s="106"/>
      <c r="K281" s="3"/>
      <c r="L281" s="3"/>
    </row>
    <row r="282" spans="1:12" x14ac:dyDescent="0.25">
      <c r="A282" s="169"/>
      <c r="B282" s="126" t="s">
        <v>177</v>
      </c>
      <c r="C282" s="126"/>
      <c r="D282" s="126"/>
      <c r="E282" s="126"/>
      <c r="F282" s="126"/>
      <c r="G282" s="14"/>
      <c r="H282" s="7"/>
      <c r="I282" s="7"/>
      <c r="J282" s="106"/>
      <c r="K282" s="3"/>
      <c r="L282" s="3"/>
    </row>
    <row r="283" spans="1:12" ht="66.75" customHeight="1" x14ac:dyDescent="0.25">
      <c r="A283" s="169"/>
      <c r="B283" s="92" t="s">
        <v>178</v>
      </c>
      <c r="C283" s="50" t="s">
        <v>89</v>
      </c>
      <c r="D283" s="50" t="s">
        <v>179</v>
      </c>
      <c r="E283" s="92" t="s">
        <v>90</v>
      </c>
      <c r="F283" s="90" t="s">
        <v>126</v>
      </c>
      <c r="H283" s="7"/>
      <c r="I283" s="7"/>
      <c r="J283" s="106"/>
      <c r="K283" s="3"/>
      <c r="L283" s="3"/>
    </row>
    <row r="284" spans="1:12" ht="66.75" customHeight="1" x14ac:dyDescent="0.25">
      <c r="A284" s="169"/>
      <c r="B284" s="68" t="s">
        <v>202</v>
      </c>
      <c r="C284" s="68">
        <v>4336175.8600000003</v>
      </c>
      <c r="D284" s="68">
        <v>2767889.73</v>
      </c>
      <c r="E284" s="190">
        <v>0.63832506322748628</v>
      </c>
      <c r="F284" s="117" t="s">
        <v>448</v>
      </c>
      <c r="G284" s="7"/>
      <c r="H284" s="7"/>
      <c r="I284" s="7"/>
      <c r="J284" s="106"/>
      <c r="K284" s="3"/>
      <c r="L284" s="3"/>
    </row>
    <row r="285" spans="1:12" ht="66.75" customHeight="1" x14ac:dyDescent="0.25">
      <c r="A285" s="169"/>
      <c r="B285" s="7"/>
      <c r="C285" s="63"/>
      <c r="D285" s="63"/>
      <c r="E285" s="188"/>
      <c r="F285" s="7"/>
      <c r="G285" s="7"/>
      <c r="H285" s="7"/>
      <c r="I285" s="7"/>
      <c r="J285" s="106"/>
      <c r="K285" s="3"/>
      <c r="L285" s="3"/>
    </row>
    <row r="286" spans="1:12" ht="66.75" customHeight="1" x14ac:dyDescent="0.25">
      <c r="A286" s="169"/>
      <c r="B286" s="92" t="s">
        <v>86</v>
      </c>
      <c r="C286" s="50" t="s">
        <v>4</v>
      </c>
      <c r="D286" s="50" t="s">
        <v>142</v>
      </c>
      <c r="E286" s="92" t="s">
        <v>143</v>
      </c>
      <c r="F286" s="86" t="s">
        <v>126</v>
      </c>
      <c r="G286" s="7"/>
      <c r="H286" s="7"/>
      <c r="I286" s="7"/>
      <c r="J286" s="106"/>
      <c r="K286" s="3"/>
      <c r="L286" s="3"/>
    </row>
    <row r="287" spans="1:12" ht="66.75" customHeight="1" thickBot="1" x14ac:dyDescent="0.3">
      <c r="A287" s="169"/>
      <c r="B287" s="11" t="s">
        <v>141</v>
      </c>
      <c r="C287" s="116" t="s">
        <v>202</v>
      </c>
      <c r="D287" s="116" t="s">
        <v>301</v>
      </c>
      <c r="E287" s="191" t="s">
        <v>686</v>
      </c>
      <c r="F287" s="87" t="s">
        <v>449</v>
      </c>
      <c r="H287" s="7"/>
      <c r="I287" s="7"/>
      <c r="J287" s="106"/>
      <c r="K287" s="3"/>
      <c r="L287" s="3"/>
    </row>
    <row r="288" spans="1:12" ht="38.25" customHeight="1" thickBot="1" x14ac:dyDescent="0.3">
      <c r="A288" s="169"/>
      <c r="B288" s="415" t="s">
        <v>557</v>
      </c>
      <c r="C288" s="427"/>
      <c r="D288" s="427"/>
      <c r="E288" s="427"/>
      <c r="F288" s="428"/>
      <c r="H288" s="7"/>
      <c r="I288" s="7"/>
      <c r="J288" s="106"/>
      <c r="K288" s="3"/>
      <c r="L288" s="3"/>
    </row>
    <row r="289" spans="1:12" ht="24" customHeight="1" x14ac:dyDescent="0.25">
      <c r="A289" s="169"/>
      <c r="B289" s="168"/>
      <c r="C289" s="118"/>
      <c r="D289" s="118"/>
      <c r="E289" s="192"/>
      <c r="F289" s="119" t="s">
        <v>202</v>
      </c>
      <c r="G289" s="7"/>
      <c r="H289" s="7"/>
      <c r="I289" s="7"/>
      <c r="J289" s="106"/>
      <c r="K289" s="3"/>
      <c r="L289" s="3"/>
    </row>
    <row r="290" spans="1:12" ht="66.75" customHeight="1" x14ac:dyDescent="0.25">
      <c r="A290" s="169"/>
      <c r="B290" s="97" t="s">
        <v>144</v>
      </c>
      <c r="C290" s="50" t="s">
        <v>4</v>
      </c>
      <c r="D290" s="50"/>
      <c r="E290" s="92"/>
      <c r="F290" s="90"/>
      <c r="G290" s="90"/>
      <c r="H290" s="7"/>
      <c r="I290" s="7"/>
      <c r="J290" s="106"/>
      <c r="K290" s="3"/>
      <c r="L290" s="3"/>
    </row>
    <row r="291" spans="1:12" ht="66.75" customHeight="1" x14ac:dyDescent="0.25">
      <c r="A291" s="169"/>
      <c r="B291" s="149" t="s">
        <v>145</v>
      </c>
      <c r="C291" s="94" t="s">
        <v>87</v>
      </c>
      <c r="D291" s="94" t="s">
        <v>88</v>
      </c>
      <c r="E291" s="149" t="s">
        <v>146</v>
      </c>
      <c r="F291" s="93" t="s">
        <v>34</v>
      </c>
      <c r="G291" s="93" t="s">
        <v>39</v>
      </c>
      <c r="H291" s="7"/>
      <c r="I291" s="7"/>
      <c r="J291" s="106"/>
      <c r="K291" s="3"/>
      <c r="L291" s="3"/>
    </row>
    <row r="292" spans="1:12" ht="66.75" customHeight="1" x14ac:dyDescent="0.25">
      <c r="A292" s="169"/>
      <c r="B292" s="150" t="s">
        <v>450</v>
      </c>
      <c r="C292" s="151">
        <v>70000</v>
      </c>
      <c r="D292" s="151">
        <v>69965.170689999999</v>
      </c>
      <c r="E292" s="193" t="s">
        <v>451</v>
      </c>
      <c r="F292" s="152" t="s">
        <v>452</v>
      </c>
      <c r="G292" s="75" t="s">
        <v>453</v>
      </c>
      <c r="H292" s="7"/>
      <c r="I292" s="7"/>
      <c r="J292" s="106"/>
      <c r="K292" s="3"/>
      <c r="L292" s="3"/>
    </row>
    <row r="293" spans="1:12" ht="66.75" customHeight="1" x14ac:dyDescent="0.25">
      <c r="A293" s="169"/>
      <c r="B293" s="150" t="s">
        <v>454</v>
      </c>
      <c r="C293" s="151">
        <v>36208.76</v>
      </c>
      <c r="D293" s="151">
        <v>25068.94</v>
      </c>
      <c r="E293" s="193" t="s">
        <v>451</v>
      </c>
      <c r="F293" s="152" t="s">
        <v>452</v>
      </c>
      <c r="G293" s="75" t="s">
        <v>455</v>
      </c>
      <c r="H293" s="7"/>
      <c r="I293" s="7"/>
      <c r="J293" s="106"/>
      <c r="K293" s="3"/>
      <c r="L293" s="3"/>
    </row>
    <row r="294" spans="1:12" ht="66.75" customHeight="1" x14ac:dyDescent="0.25">
      <c r="A294" s="169"/>
      <c r="B294" s="150" t="s">
        <v>456</v>
      </c>
      <c r="C294" s="151">
        <v>16896</v>
      </c>
      <c r="D294" s="151">
        <v>14597.53</v>
      </c>
      <c r="E294" s="193" t="s">
        <v>451</v>
      </c>
      <c r="F294" s="152" t="s">
        <v>452</v>
      </c>
      <c r="G294" s="75" t="s">
        <v>457</v>
      </c>
      <c r="H294" s="7"/>
      <c r="I294" s="7"/>
      <c r="J294" s="106"/>
      <c r="K294" s="3"/>
      <c r="L294" s="3"/>
    </row>
    <row r="295" spans="1:12" ht="66.75" customHeight="1" x14ac:dyDescent="0.25">
      <c r="A295" s="169"/>
      <c r="B295" s="150" t="s">
        <v>458</v>
      </c>
      <c r="C295" s="151">
        <v>46283.76</v>
      </c>
      <c r="D295" s="151">
        <v>46875.72</v>
      </c>
      <c r="E295" s="193" t="s">
        <v>451</v>
      </c>
      <c r="F295" s="152" t="s">
        <v>452</v>
      </c>
      <c r="G295" s="75" t="s">
        <v>457</v>
      </c>
      <c r="H295" s="7"/>
      <c r="I295" s="7"/>
      <c r="J295" s="106"/>
      <c r="K295" s="3"/>
      <c r="L295" s="3"/>
    </row>
    <row r="296" spans="1:12" ht="66.75" customHeight="1" x14ac:dyDescent="0.25">
      <c r="A296" s="169"/>
      <c r="B296" s="150" t="s">
        <v>459</v>
      </c>
      <c r="C296" s="151">
        <v>32991.410000000003</v>
      </c>
      <c r="D296" s="151">
        <f>28796.2787*1.12</f>
        <v>32251.832144000004</v>
      </c>
      <c r="E296" s="193" t="s">
        <v>451</v>
      </c>
      <c r="F296" s="152" t="s">
        <v>452</v>
      </c>
      <c r="G296" s="75" t="s">
        <v>460</v>
      </c>
      <c r="H296" s="7"/>
      <c r="I296" s="7"/>
      <c r="J296" s="106"/>
      <c r="K296" s="3"/>
      <c r="L296" s="3"/>
    </row>
    <row r="297" spans="1:12" ht="66.75" customHeight="1" x14ac:dyDescent="0.25">
      <c r="A297" s="169"/>
      <c r="B297" s="150" t="s">
        <v>461</v>
      </c>
      <c r="C297" s="151">
        <v>42926.46</v>
      </c>
      <c r="D297" s="151">
        <v>39364.790860000001</v>
      </c>
      <c r="E297" s="193" t="s">
        <v>451</v>
      </c>
      <c r="F297" s="152" t="s">
        <v>452</v>
      </c>
      <c r="G297" s="75" t="s">
        <v>453</v>
      </c>
      <c r="H297" s="7"/>
      <c r="I297" s="7"/>
      <c r="J297" s="106"/>
      <c r="K297" s="3"/>
      <c r="L297" s="3"/>
    </row>
    <row r="298" spans="1:12" ht="66.75" customHeight="1" x14ac:dyDescent="0.25">
      <c r="A298" s="169"/>
      <c r="B298" s="150" t="s">
        <v>462</v>
      </c>
      <c r="C298" s="151">
        <v>27027.599999999999</v>
      </c>
      <c r="D298" s="151">
        <v>40127.19</v>
      </c>
      <c r="E298" s="193" t="s">
        <v>451</v>
      </c>
      <c r="F298" s="152" t="s">
        <v>452</v>
      </c>
      <c r="G298" s="75" t="s">
        <v>457</v>
      </c>
      <c r="H298" s="7"/>
      <c r="I298" s="7"/>
      <c r="J298" s="106"/>
      <c r="K298" s="3"/>
      <c r="L298" s="3"/>
    </row>
    <row r="299" spans="1:12" ht="66.75" customHeight="1" x14ac:dyDescent="0.25">
      <c r="A299" s="169"/>
      <c r="B299" s="150" t="s">
        <v>463</v>
      </c>
      <c r="C299" s="151">
        <v>48567.199999999997</v>
      </c>
      <c r="D299" s="151">
        <f>43362.8208*1.12</f>
        <v>48566.35929600001</v>
      </c>
      <c r="E299" s="193" t="s">
        <v>451</v>
      </c>
      <c r="F299" s="152" t="s">
        <v>452</v>
      </c>
      <c r="G299" s="75" t="s">
        <v>460</v>
      </c>
      <c r="H299" s="7"/>
      <c r="I299" s="7"/>
      <c r="J299" s="106"/>
      <c r="K299" s="3"/>
      <c r="L299" s="3"/>
    </row>
    <row r="300" spans="1:12" ht="66.75" customHeight="1" x14ac:dyDescent="0.25">
      <c r="A300" s="169"/>
      <c r="B300" s="150" t="s">
        <v>464</v>
      </c>
      <c r="C300" s="151">
        <v>27520.639999999999</v>
      </c>
      <c r="D300" s="151">
        <f>24570.795*1.12</f>
        <v>27519.290400000002</v>
      </c>
      <c r="E300" s="193" t="s">
        <v>451</v>
      </c>
      <c r="F300" s="152" t="s">
        <v>452</v>
      </c>
      <c r="G300" s="75" t="s">
        <v>460</v>
      </c>
      <c r="H300" s="7"/>
      <c r="I300" s="7"/>
      <c r="J300" s="106"/>
      <c r="K300" s="3"/>
      <c r="L300" s="3"/>
    </row>
    <row r="301" spans="1:12" ht="66.75" customHeight="1" x14ac:dyDescent="0.25">
      <c r="A301" s="169"/>
      <c r="B301" s="150" t="s">
        <v>465</v>
      </c>
      <c r="C301" s="151">
        <v>30000</v>
      </c>
      <c r="D301" s="151">
        <v>30271.21</v>
      </c>
      <c r="E301" s="193" t="s">
        <v>451</v>
      </c>
      <c r="F301" s="152" t="s">
        <v>452</v>
      </c>
      <c r="G301" s="75" t="s">
        <v>455</v>
      </c>
      <c r="H301" s="7"/>
      <c r="I301" s="7"/>
      <c r="J301" s="106"/>
      <c r="K301" s="3"/>
      <c r="L301" s="3"/>
    </row>
    <row r="302" spans="1:12" ht="66.75" customHeight="1" x14ac:dyDescent="0.25">
      <c r="A302" s="169"/>
      <c r="B302" s="150" t="s">
        <v>466</v>
      </c>
      <c r="C302" s="151">
        <v>20045</v>
      </c>
      <c r="D302" s="151">
        <v>19739.28</v>
      </c>
      <c r="E302" s="193" t="s">
        <v>451</v>
      </c>
      <c r="F302" s="152" t="s">
        <v>452</v>
      </c>
      <c r="G302" s="75" t="s">
        <v>455</v>
      </c>
      <c r="H302" s="7"/>
      <c r="I302" s="7"/>
      <c r="J302" s="106"/>
      <c r="K302" s="3"/>
      <c r="L302" s="3"/>
    </row>
    <row r="303" spans="1:12" ht="66.75" customHeight="1" x14ac:dyDescent="0.25">
      <c r="A303" s="169"/>
      <c r="B303" s="150" t="s">
        <v>467</v>
      </c>
      <c r="C303" s="151">
        <v>5350</v>
      </c>
      <c r="D303" s="151">
        <f>4009.4562*1.12</f>
        <v>4490.5909440000005</v>
      </c>
      <c r="E303" s="193" t="s">
        <v>451</v>
      </c>
      <c r="F303" s="152" t="s">
        <v>452</v>
      </c>
      <c r="G303" s="75" t="s">
        <v>460</v>
      </c>
      <c r="H303" s="7"/>
      <c r="I303" s="7"/>
      <c r="J303" s="106"/>
      <c r="K303" s="3"/>
      <c r="L303" s="3"/>
    </row>
    <row r="304" spans="1:12" ht="66.75" customHeight="1" x14ac:dyDescent="0.25">
      <c r="A304" s="169"/>
      <c r="B304" s="150" t="s">
        <v>468</v>
      </c>
      <c r="C304" s="151">
        <v>31350</v>
      </c>
      <c r="D304" s="151">
        <v>30286.71</v>
      </c>
      <c r="E304" s="193" t="s">
        <v>451</v>
      </c>
      <c r="F304" s="152" t="s">
        <v>452</v>
      </c>
      <c r="G304" s="75" t="s">
        <v>457</v>
      </c>
      <c r="H304" s="7"/>
      <c r="I304" s="7"/>
      <c r="J304" s="106"/>
      <c r="K304" s="3"/>
      <c r="L304" s="3"/>
    </row>
    <row r="305" spans="1:12" ht="66.75" customHeight="1" x14ac:dyDescent="0.25">
      <c r="A305" s="169"/>
      <c r="B305" s="150" t="s">
        <v>469</v>
      </c>
      <c r="C305" s="151">
        <v>5910</v>
      </c>
      <c r="D305" s="151">
        <v>6246.65</v>
      </c>
      <c r="E305" s="193" t="s">
        <v>451</v>
      </c>
      <c r="F305" s="152" t="s">
        <v>452</v>
      </c>
      <c r="G305" s="75" t="s">
        <v>457</v>
      </c>
      <c r="H305" s="7"/>
      <c r="I305" s="7"/>
      <c r="J305" s="106"/>
      <c r="K305" s="3"/>
      <c r="L305" s="3"/>
    </row>
    <row r="306" spans="1:12" ht="66.75" customHeight="1" x14ac:dyDescent="0.25">
      <c r="A306" s="169"/>
      <c r="B306" s="150" t="s">
        <v>470</v>
      </c>
      <c r="C306" s="151">
        <v>16960</v>
      </c>
      <c r="D306" s="151">
        <v>16937.726180000001</v>
      </c>
      <c r="E306" s="193" t="s">
        <v>451</v>
      </c>
      <c r="F306" s="152" t="s">
        <v>452</v>
      </c>
      <c r="G306" s="75" t="s">
        <v>471</v>
      </c>
      <c r="H306" s="7"/>
      <c r="I306" s="7"/>
      <c r="J306" s="106"/>
      <c r="K306" s="3"/>
      <c r="L306" s="3"/>
    </row>
    <row r="307" spans="1:12" ht="66.75" customHeight="1" x14ac:dyDescent="0.25">
      <c r="A307" s="169"/>
      <c r="B307" s="150" t="s">
        <v>472</v>
      </c>
      <c r="C307" s="151">
        <v>32000</v>
      </c>
      <c r="D307" s="151"/>
      <c r="E307" s="193">
        <v>0</v>
      </c>
      <c r="F307" s="152" t="s">
        <v>473</v>
      </c>
      <c r="G307" s="75" t="s">
        <v>474</v>
      </c>
      <c r="H307" s="7"/>
      <c r="I307" s="7"/>
      <c r="J307" s="106"/>
      <c r="K307" s="3"/>
      <c r="L307" s="3"/>
    </row>
    <row r="308" spans="1:12" ht="66.75" customHeight="1" x14ac:dyDescent="0.25">
      <c r="A308" s="169"/>
      <c r="B308" s="150" t="s">
        <v>475</v>
      </c>
      <c r="C308" s="151">
        <v>12897.78</v>
      </c>
      <c r="D308" s="151">
        <v>12897.27</v>
      </c>
      <c r="E308" s="193" t="s">
        <v>451</v>
      </c>
      <c r="F308" s="152" t="s">
        <v>452</v>
      </c>
      <c r="G308" s="75" t="s">
        <v>455</v>
      </c>
      <c r="H308" s="7"/>
      <c r="I308" s="7"/>
      <c r="J308" s="106"/>
      <c r="K308" s="3"/>
      <c r="L308" s="3"/>
    </row>
    <row r="309" spans="1:12" ht="66.75" customHeight="1" x14ac:dyDescent="0.25">
      <c r="A309" s="169"/>
      <c r="B309" s="150" t="s">
        <v>476</v>
      </c>
      <c r="C309" s="151">
        <v>29520</v>
      </c>
      <c r="D309" s="151">
        <v>29519.98</v>
      </c>
      <c r="E309" s="193" t="s">
        <v>451</v>
      </c>
      <c r="F309" s="152" t="s">
        <v>452</v>
      </c>
      <c r="G309" s="75" t="s">
        <v>455</v>
      </c>
      <c r="H309" s="7"/>
      <c r="I309" s="7"/>
      <c r="J309" s="106"/>
      <c r="K309" s="3"/>
      <c r="L309" s="3"/>
    </row>
    <row r="310" spans="1:12" ht="66.75" customHeight="1" x14ac:dyDescent="0.25">
      <c r="A310" s="169"/>
      <c r="B310" s="150" t="s">
        <v>477</v>
      </c>
      <c r="C310" s="151">
        <v>50000</v>
      </c>
      <c r="D310" s="151">
        <v>75649.11</v>
      </c>
      <c r="E310" s="193" t="s">
        <v>451</v>
      </c>
      <c r="F310" s="152" t="s">
        <v>452</v>
      </c>
      <c r="G310" s="75" t="s">
        <v>478</v>
      </c>
      <c r="H310" s="7"/>
      <c r="I310" s="7"/>
      <c r="J310" s="106"/>
      <c r="K310" s="3"/>
      <c r="L310" s="3"/>
    </row>
    <row r="311" spans="1:12" ht="66.75" customHeight="1" x14ac:dyDescent="0.25">
      <c r="A311" s="169"/>
      <c r="B311" s="150" t="s">
        <v>479</v>
      </c>
      <c r="C311" s="151">
        <v>18500</v>
      </c>
      <c r="D311" s="151">
        <v>12567.17</v>
      </c>
      <c r="E311" s="193" t="s">
        <v>451</v>
      </c>
      <c r="F311" s="152" t="s">
        <v>452</v>
      </c>
      <c r="G311" s="75" t="s">
        <v>457</v>
      </c>
      <c r="H311" s="7"/>
      <c r="I311" s="7"/>
      <c r="J311" s="106"/>
      <c r="K311" s="3"/>
      <c r="L311" s="3"/>
    </row>
    <row r="312" spans="1:12" ht="66.75" customHeight="1" x14ac:dyDescent="0.25">
      <c r="A312" s="169"/>
      <c r="B312" s="150" t="s">
        <v>480</v>
      </c>
      <c r="C312" s="151">
        <v>43000</v>
      </c>
      <c r="D312" s="151">
        <f>38629.6727*1.12</f>
        <v>43265.233424000005</v>
      </c>
      <c r="E312" s="193" t="s">
        <v>451</v>
      </c>
      <c r="F312" s="152" t="s">
        <v>452</v>
      </c>
      <c r="G312" s="75" t="s">
        <v>460</v>
      </c>
      <c r="H312" s="7"/>
      <c r="I312" s="7"/>
      <c r="J312" s="106"/>
      <c r="K312" s="3"/>
      <c r="L312" s="3"/>
    </row>
    <row r="313" spans="1:12" ht="66.75" customHeight="1" x14ac:dyDescent="0.25">
      <c r="A313" s="169"/>
      <c r="B313" s="150" t="s">
        <v>481</v>
      </c>
      <c r="C313" s="151">
        <v>20000</v>
      </c>
      <c r="D313" s="151">
        <v>20596.52</v>
      </c>
      <c r="E313" s="193" t="s">
        <v>451</v>
      </c>
      <c r="F313" s="152" t="s">
        <v>452</v>
      </c>
      <c r="G313" s="75" t="s">
        <v>455</v>
      </c>
      <c r="H313" s="7"/>
      <c r="I313" s="7"/>
      <c r="J313" s="106"/>
      <c r="K313" s="3"/>
      <c r="L313" s="3"/>
    </row>
    <row r="314" spans="1:12" ht="66.75" customHeight="1" x14ac:dyDescent="0.25">
      <c r="A314" s="169"/>
      <c r="B314" s="150" t="s">
        <v>482</v>
      </c>
      <c r="C314" s="151">
        <v>58761.08</v>
      </c>
      <c r="D314" s="151">
        <v>63615.839999999997</v>
      </c>
      <c r="E314" s="193" t="s">
        <v>451</v>
      </c>
      <c r="F314" s="152" t="s">
        <v>452</v>
      </c>
      <c r="G314" s="75" t="s">
        <v>455</v>
      </c>
      <c r="H314" s="7"/>
      <c r="I314" s="7"/>
      <c r="J314" s="106"/>
      <c r="K314" s="3"/>
      <c r="L314" s="3"/>
    </row>
    <row r="315" spans="1:12" ht="66.75" customHeight="1" x14ac:dyDescent="0.25">
      <c r="A315" s="169"/>
      <c r="B315" s="150" t="s">
        <v>483</v>
      </c>
      <c r="C315" s="151">
        <v>6000</v>
      </c>
      <c r="D315" s="151">
        <v>5845.6731200000004</v>
      </c>
      <c r="E315" s="193" t="s">
        <v>451</v>
      </c>
      <c r="F315" s="152" t="s">
        <v>452</v>
      </c>
      <c r="G315" s="75" t="s">
        <v>471</v>
      </c>
      <c r="H315" s="7"/>
      <c r="I315" s="7"/>
      <c r="J315" s="106"/>
      <c r="K315" s="3"/>
      <c r="L315" s="3"/>
    </row>
    <row r="316" spans="1:12" ht="66.75" customHeight="1" x14ac:dyDescent="0.25">
      <c r="A316" s="169"/>
      <c r="B316" s="150" t="s">
        <v>484</v>
      </c>
      <c r="C316" s="151">
        <v>75684.039999999994</v>
      </c>
      <c r="D316" s="151">
        <v>72861.591260000001</v>
      </c>
      <c r="E316" s="193" t="s">
        <v>451</v>
      </c>
      <c r="F316" s="152" t="s">
        <v>452</v>
      </c>
      <c r="G316" s="75" t="s">
        <v>471</v>
      </c>
      <c r="H316" s="7"/>
      <c r="I316" s="7"/>
      <c r="J316" s="106"/>
      <c r="K316" s="3"/>
      <c r="L316" s="3"/>
    </row>
    <row r="317" spans="1:12" ht="66.75" customHeight="1" x14ac:dyDescent="0.25">
      <c r="A317" s="169"/>
      <c r="B317" s="150" t="s">
        <v>485</v>
      </c>
      <c r="C317" s="151">
        <v>25507.72</v>
      </c>
      <c r="D317" s="151">
        <v>25504.4944</v>
      </c>
      <c r="E317" s="193" t="s">
        <v>451</v>
      </c>
      <c r="F317" s="152" t="s">
        <v>452</v>
      </c>
      <c r="G317" s="75" t="s">
        <v>486</v>
      </c>
      <c r="H317" s="7"/>
      <c r="I317" s="7"/>
      <c r="J317" s="106"/>
      <c r="K317" s="3"/>
      <c r="L317" s="3"/>
    </row>
    <row r="318" spans="1:12" ht="66.75" customHeight="1" x14ac:dyDescent="0.25">
      <c r="A318" s="169"/>
      <c r="B318" s="150" t="s">
        <v>487</v>
      </c>
      <c r="C318" s="151">
        <v>10370</v>
      </c>
      <c r="D318" s="151">
        <v>10321.84</v>
      </c>
      <c r="E318" s="193" t="s">
        <v>451</v>
      </c>
      <c r="F318" s="152" t="s">
        <v>452</v>
      </c>
      <c r="G318" s="75" t="s">
        <v>457</v>
      </c>
      <c r="H318" s="7"/>
      <c r="I318" s="7"/>
      <c r="J318" s="106"/>
      <c r="K318" s="3"/>
      <c r="L318" s="3"/>
    </row>
    <row r="319" spans="1:12" ht="66.75" customHeight="1" x14ac:dyDescent="0.25">
      <c r="A319" s="169"/>
      <c r="B319" s="150" t="s">
        <v>488</v>
      </c>
      <c r="C319" s="151">
        <v>19703.5</v>
      </c>
      <c r="D319" s="151">
        <v>19156.330000000002</v>
      </c>
      <c r="E319" s="193" t="s">
        <v>451</v>
      </c>
      <c r="F319" s="152" t="s">
        <v>452</v>
      </c>
      <c r="G319" s="75" t="s">
        <v>457</v>
      </c>
      <c r="H319" s="7"/>
      <c r="I319" s="7"/>
      <c r="J319" s="106"/>
      <c r="K319" s="3"/>
      <c r="L319" s="3"/>
    </row>
    <row r="320" spans="1:12" ht="66.75" customHeight="1" x14ac:dyDescent="0.25">
      <c r="A320" s="169"/>
      <c r="B320" s="150" t="s">
        <v>489</v>
      </c>
      <c r="C320" s="151">
        <v>22417.5</v>
      </c>
      <c r="D320" s="151">
        <v>22396.085151999996</v>
      </c>
      <c r="E320" s="193" t="s">
        <v>451</v>
      </c>
      <c r="F320" s="152" t="s">
        <v>452</v>
      </c>
      <c r="G320" s="75" t="s">
        <v>490</v>
      </c>
      <c r="H320" s="7"/>
      <c r="I320" s="7"/>
      <c r="J320" s="106"/>
      <c r="K320" s="3"/>
      <c r="L320" s="3"/>
    </row>
    <row r="321" spans="1:12" ht="66.75" customHeight="1" x14ac:dyDescent="0.25">
      <c r="A321" s="169"/>
      <c r="B321" s="150" t="s">
        <v>491</v>
      </c>
      <c r="C321" s="151">
        <v>12814.02</v>
      </c>
      <c r="D321" s="151">
        <v>12808.74</v>
      </c>
      <c r="E321" s="193" t="s">
        <v>451</v>
      </c>
      <c r="F321" s="152" t="s">
        <v>452</v>
      </c>
      <c r="G321" s="75" t="s">
        <v>457</v>
      </c>
      <c r="H321" s="7"/>
      <c r="I321" s="7"/>
      <c r="J321" s="106"/>
      <c r="K321" s="3"/>
      <c r="L321" s="3"/>
    </row>
    <row r="322" spans="1:12" ht="66.75" customHeight="1" x14ac:dyDescent="0.25">
      <c r="A322" s="169"/>
      <c r="B322" s="150" t="s">
        <v>492</v>
      </c>
      <c r="C322" s="151">
        <v>43200</v>
      </c>
      <c r="D322" s="151">
        <v>43199.229469999998</v>
      </c>
      <c r="E322" s="193" t="s">
        <v>451</v>
      </c>
      <c r="F322" s="152" t="s">
        <v>452</v>
      </c>
      <c r="G322" s="75" t="s">
        <v>453</v>
      </c>
      <c r="H322" s="7"/>
      <c r="I322" s="7"/>
      <c r="J322" s="106"/>
      <c r="K322" s="3"/>
      <c r="L322" s="3"/>
    </row>
    <row r="323" spans="1:12" ht="66.75" customHeight="1" x14ac:dyDescent="0.25">
      <c r="A323" s="169"/>
      <c r="B323" s="150" t="s">
        <v>493</v>
      </c>
      <c r="C323" s="151">
        <v>54818.77</v>
      </c>
      <c r="D323" s="151">
        <v>63054.400000000001</v>
      </c>
      <c r="E323" s="193" t="s">
        <v>451</v>
      </c>
      <c r="F323" s="152" t="s">
        <v>452</v>
      </c>
      <c r="G323" s="75" t="s">
        <v>455</v>
      </c>
      <c r="H323" s="7"/>
      <c r="I323" s="7"/>
      <c r="J323" s="106"/>
      <c r="K323" s="3"/>
      <c r="L323" s="3"/>
    </row>
    <row r="324" spans="1:12" ht="66.75" customHeight="1" x14ac:dyDescent="0.25">
      <c r="A324" s="169"/>
      <c r="B324" s="150" t="s">
        <v>494</v>
      </c>
      <c r="C324" s="151">
        <v>22500</v>
      </c>
      <c r="D324" s="151">
        <v>20713.63</v>
      </c>
      <c r="E324" s="193" t="s">
        <v>451</v>
      </c>
      <c r="F324" s="152" t="s">
        <v>452</v>
      </c>
      <c r="G324" s="75" t="s">
        <v>457</v>
      </c>
      <c r="H324" s="7"/>
      <c r="I324" s="7"/>
      <c r="J324" s="106"/>
      <c r="K324" s="3"/>
      <c r="L324" s="3"/>
    </row>
    <row r="325" spans="1:12" ht="66.75" customHeight="1" x14ac:dyDescent="0.25">
      <c r="A325" s="169"/>
      <c r="B325" s="150" t="s">
        <v>495</v>
      </c>
      <c r="C325" s="151">
        <v>17050</v>
      </c>
      <c r="D325" s="151">
        <v>6707.41</v>
      </c>
      <c r="E325" s="193" t="s">
        <v>451</v>
      </c>
      <c r="F325" s="152" t="s">
        <v>452</v>
      </c>
      <c r="G325" s="75" t="s">
        <v>453</v>
      </c>
      <c r="H325" s="7"/>
      <c r="I325" s="7"/>
      <c r="J325" s="106"/>
      <c r="K325" s="3"/>
      <c r="L325" s="3"/>
    </row>
    <row r="326" spans="1:12" ht="66.75" customHeight="1" x14ac:dyDescent="0.25">
      <c r="A326" s="169"/>
      <c r="B326" s="150" t="s">
        <v>496</v>
      </c>
      <c r="C326" s="151">
        <v>19000</v>
      </c>
      <c r="D326" s="151">
        <f>16962.3068*1.12</f>
        <v>18997.783616000001</v>
      </c>
      <c r="E326" s="193" t="s">
        <v>451</v>
      </c>
      <c r="F326" s="152" t="s">
        <v>452</v>
      </c>
      <c r="G326" s="75" t="s">
        <v>460</v>
      </c>
      <c r="H326" s="7"/>
      <c r="I326" s="7"/>
      <c r="J326" s="106"/>
      <c r="K326" s="3"/>
      <c r="L326" s="3"/>
    </row>
    <row r="327" spans="1:12" ht="66.75" customHeight="1" x14ac:dyDescent="0.25">
      <c r="A327" s="169"/>
      <c r="B327" s="150" t="s">
        <v>497</v>
      </c>
      <c r="C327" s="151">
        <v>24000</v>
      </c>
      <c r="D327" s="151">
        <v>14006.69</v>
      </c>
      <c r="E327" s="193" t="s">
        <v>451</v>
      </c>
      <c r="F327" s="152" t="s">
        <v>452</v>
      </c>
      <c r="G327" s="75" t="s">
        <v>455</v>
      </c>
      <c r="H327" s="7"/>
      <c r="I327" s="7"/>
      <c r="J327" s="106"/>
      <c r="K327" s="3"/>
      <c r="L327" s="3"/>
    </row>
    <row r="328" spans="1:12" ht="66.75" customHeight="1" x14ac:dyDescent="0.25">
      <c r="A328" s="169"/>
      <c r="B328" s="150" t="s">
        <v>498</v>
      </c>
      <c r="C328" s="151">
        <v>21000.5</v>
      </c>
      <c r="D328" s="151">
        <f>18721.2287*1.12</f>
        <v>20967.776144000003</v>
      </c>
      <c r="E328" s="193" t="s">
        <v>451</v>
      </c>
      <c r="F328" s="152" t="s">
        <v>452</v>
      </c>
      <c r="G328" s="75" t="s">
        <v>460</v>
      </c>
      <c r="H328" s="7"/>
      <c r="I328" s="7"/>
      <c r="J328" s="106"/>
      <c r="K328" s="3"/>
      <c r="L328" s="3"/>
    </row>
    <row r="329" spans="1:12" ht="66.75" customHeight="1" x14ac:dyDescent="0.25">
      <c r="A329" s="169"/>
      <c r="B329" s="150" t="s">
        <v>499</v>
      </c>
      <c r="C329" s="151">
        <v>25000</v>
      </c>
      <c r="D329" s="151">
        <f>22433.806*1.12</f>
        <v>25125.862720000005</v>
      </c>
      <c r="E329" s="193" t="s">
        <v>451</v>
      </c>
      <c r="F329" s="152" t="s">
        <v>452</v>
      </c>
      <c r="G329" s="75" t="s">
        <v>460</v>
      </c>
      <c r="H329" s="7"/>
      <c r="I329" s="7"/>
      <c r="J329" s="106"/>
      <c r="K329" s="3"/>
      <c r="L329" s="3"/>
    </row>
    <row r="330" spans="1:12" ht="66.75" customHeight="1" x14ac:dyDescent="0.25">
      <c r="A330" s="169"/>
      <c r="B330" s="150" t="s">
        <v>500</v>
      </c>
      <c r="C330" s="151">
        <v>15000</v>
      </c>
      <c r="D330" s="151">
        <f>13346.13*1.12</f>
        <v>14947.6656</v>
      </c>
      <c r="E330" s="193" t="s">
        <v>451</v>
      </c>
      <c r="F330" s="152" t="s">
        <v>452</v>
      </c>
      <c r="G330" s="75" t="s">
        <v>460</v>
      </c>
      <c r="H330" s="7"/>
      <c r="I330" s="7"/>
      <c r="J330" s="106"/>
      <c r="K330" s="3"/>
      <c r="L330" s="3"/>
    </row>
    <row r="331" spans="1:12" ht="66.75" customHeight="1" x14ac:dyDescent="0.25">
      <c r="A331" s="169"/>
      <c r="B331" s="150" t="s">
        <v>501</v>
      </c>
      <c r="C331" s="151">
        <v>44000.5</v>
      </c>
      <c r="D331" s="151">
        <v>43186.15986</v>
      </c>
      <c r="E331" s="193" t="s">
        <v>451</v>
      </c>
      <c r="F331" s="152" t="s">
        <v>452</v>
      </c>
      <c r="G331" s="75" t="s">
        <v>453</v>
      </c>
      <c r="H331" s="7"/>
      <c r="I331" s="7"/>
      <c r="J331" s="106"/>
      <c r="K331" s="3"/>
      <c r="L331" s="3"/>
    </row>
    <row r="332" spans="1:12" ht="66.75" customHeight="1" x14ac:dyDescent="0.25">
      <c r="A332" s="169"/>
      <c r="B332" s="150" t="s">
        <v>502</v>
      </c>
      <c r="C332" s="151">
        <v>17000</v>
      </c>
      <c r="D332" s="151">
        <f>15096.868*1.12</f>
        <v>16908.492160000002</v>
      </c>
      <c r="E332" s="193" t="s">
        <v>451</v>
      </c>
      <c r="F332" s="152" t="s">
        <v>452</v>
      </c>
      <c r="G332" s="75" t="s">
        <v>460</v>
      </c>
      <c r="H332" s="7"/>
      <c r="I332" s="7"/>
      <c r="J332" s="106"/>
      <c r="K332" s="3"/>
      <c r="L332" s="3"/>
    </row>
    <row r="333" spans="1:12" ht="66.75" customHeight="1" x14ac:dyDescent="0.25">
      <c r="A333" s="169"/>
      <c r="B333" s="150" t="s">
        <v>503</v>
      </c>
      <c r="C333" s="151">
        <v>35000</v>
      </c>
      <c r="D333" s="151"/>
      <c r="E333" s="193">
        <v>0</v>
      </c>
      <c r="F333" s="152" t="s">
        <v>473</v>
      </c>
      <c r="G333" s="75" t="s">
        <v>504</v>
      </c>
      <c r="H333" s="7"/>
      <c r="I333" s="7"/>
      <c r="J333" s="106"/>
      <c r="K333" s="3"/>
      <c r="L333" s="3"/>
    </row>
    <row r="334" spans="1:12" ht="66.75" customHeight="1" x14ac:dyDescent="0.25">
      <c r="A334" s="169"/>
      <c r="B334" s="150" t="s">
        <v>505</v>
      </c>
      <c r="C334" s="151">
        <v>28456.400000000001</v>
      </c>
      <c r="D334" s="151">
        <v>26537.7952</v>
      </c>
      <c r="E334" s="193" t="s">
        <v>451</v>
      </c>
      <c r="F334" s="152" t="s">
        <v>452</v>
      </c>
      <c r="G334" s="75" t="s">
        <v>506</v>
      </c>
      <c r="H334" s="7"/>
      <c r="I334" s="7"/>
      <c r="J334" s="106"/>
      <c r="K334" s="3"/>
      <c r="L334" s="3"/>
    </row>
    <row r="335" spans="1:12" ht="66.75" customHeight="1" x14ac:dyDescent="0.25">
      <c r="A335" s="169"/>
      <c r="B335" s="150" t="s">
        <v>507</v>
      </c>
      <c r="C335" s="151">
        <v>31000</v>
      </c>
      <c r="D335" s="151">
        <f>23982.33*1.12</f>
        <v>26860.209600000006</v>
      </c>
      <c r="E335" s="193" t="s">
        <v>451</v>
      </c>
      <c r="F335" s="152" t="s">
        <v>452</v>
      </c>
      <c r="G335" s="75" t="s">
        <v>460</v>
      </c>
      <c r="H335" s="7"/>
      <c r="I335" s="7"/>
      <c r="J335" s="106"/>
      <c r="K335" s="3"/>
      <c r="L335" s="3"/>
    </row>
    <row r="336" spans="1:12" ht="66.75" customHeight="1" x14ac:dyDescent="0.25">
      <c r="A336" s="169"/>
      <c r="B336" s="150" t="s">
        <v>508</v>
      </c>
      <c r="C336" s="151">
        <v>17000</v>
      </c>
      <c r="D336" s="151">
        <v>14856.04378</v>
      </c>
      <c r="E336" s="193" t="s">
        <v>451</v>
      </c>
      <c r="F336" s="152" t="s">
        <v>452</v>
      </c>
      <c r="G336" s="75" t="s">
        <v>453</v>
      </c>
      <c r="H336" s="7"/>
      <c r="I336" s="7"/>
      <c r="J336" s="106"/>
      <c r="K336" s="3"/>
      <c r="L336" s="3"/>
    </row>
    <row r="337" spans="1:12" ht="66.75" customHeight="1" x14ac:dyDescent="0.25">
      <c r="A337" s="169"/>
      <c r="B337" s="150" t="s">
        <v>509</v>
      </c>
      <c r="C337" s="151">
        <v>12000</v>
      </c>
      <c r="D337" s="151">
        <f>12063.42*1.12</f>
        <v>13511.030400000001</v>
      </c>
      <c r="E337" s="193" t="s">
        <v>451</v>
      </c>
      <c r="F337" s="152" t="s">
        <v>452</v>
      </c>
      <c r="G337" s="75" t="s">
        <v>460</v>
      </c>
      <c r="H337" s="7"/>
      <c r="I337" s="7"/>
      <c r="J337" s="106"/>
      <c r="K337" s="3"/>
      <c r="L337" s="3"/>
    </row>
    <row r="338" spans="1:12" ht="66.75" customHeight="1" x14ac:dyDescent="0.25">
      <c r="A338" s="169"/>
      <c r="B338" s="150" t="s">
        <v>510</v>
      </c>
      <c r="C338" s="151">
        <v>30000</v>
      </c>
      <c r="D338" s="151">
        <f>26769.9976*1.12</f>
        <v>29982.397312000001</v>
      </c>
      <c r="E338" s="193" t="s">
        <v>451</v>
      </c>
      <c r="F338" s="152" t="s">
        <v>452</v>
      </c>
      <c r="G338" s="75" t="s">
        <v>460</v>
      </c>
      <c r="H338" s="7"/>
      <c r="I338" s="7"/>
      <c r="J338" s="106"/>
      <c r="K338" s="3"/>
      <c r="L338" s="3"/>
    </row>
    <row r="339" spans="1:12" ht="66.75" customHeight="1" x14ac:dyDescent="0.25">
      <c r="A339" s="169"/>
      <c r="B339" s="150" t="s">
        <v>511</v>
      </c>
      <c r="C339" s="151">
        <v>58645</v>
      </c>
      <c r="D339" s="151">
        <v>58641.764049999998</v>
      </c>
      <c r="E339" s="193" t="s">
        <v>451</v>
      </c>
      <c r="F339" s="152" t="s">
        <v>452</v>
      </c>
      <c r="G339" s="75" t="s">
        <v>471</v>
      </c>
      <c r="H339" s="7"/>
      <c r="I339" s="7"/>
      <c r="J339" s="106"/>
      <c r="K339" s="3"/>
      <c r="L339" s="3"/>
    </row>
    <row r="340" spans="1:12" ht="66.75" customHeight="1" x14ac:dyDescent="0.25">
      <c r="A340" s="169"/>
      <c r="B340" s="150" t="s">
        <v>512</v>
      </c>
      <c r="C340" s="151">
        <v>30184.57</v>
      </c>
      <c r="D340" s="151">
        <v>33033.526400000002</v>
      </c>
      <c r="E340" s="193" t="s">
        <v>451</v>
      </c>
      <c r="F340" s="152" t="s">
        <v>452</v>
      </c>
      <c r="G340" s="75" t="s">
        <v>471</v>
      </c>
      <c r="H340" s="7"/>
      <c r="I340" s="7"/>
      <c r="J340" s="106"/>
      <c r="K340" s="3"/>
      <c r="L340" s="3"/>
    </row>
    <row r="341" spans="1:12" ht="66.75" customHeight="1" x14ac:dyDescent="0.25">
      <c r="A341" s="169"/>
      <c r="B341" s="150" t="s">
        <v>513</v>
      </c>
      <c r="C341" s="151">
        <v>136487.5</v>
      </c>
      <c r="D341" s="151">
        <v>53950.124929999998</v>
      </c>
      <c r="E341" s="193" t="s">
        <v>451</v>
      </c>
      <c r="F341" s="152" t="s">
        <v>452</v>
      </c>
      <c r="G341" s="75" t="s">
        <v>490</v>
      </c>
      <c r="H341" s="7"/>
      <c r="I341" s="7"/>
      <c r="J341" s="106"/>
      <c r="K341" s="3"/>
      <c r="L341" s="3"/>
    </row>
    <row r="342" spans="1:12" ht="30" customHeight="1" x14ac:dyDescent="0.25">
      <c r="B342" s="150" t="s">
        <v>514</v>
      </c>
      <c r="C342" s="151">
        <v>25000</v>
      </c>
      <c r="D342" s="151">
        <v>18494.32</v>
      </c>
      <c r="E342" s="193" t="s">
        <v>451</v>
      </c>
      <c r="F342" s="152" t="s">
        <v>452</v>
      </c>
      <c r="G342" s="75" t="s">
        <v>478</v>
      </c>
      <c r="H342" s="3"/>
      <c r="I342" s="7"/>
      <c r="J342" s="106"/>
      <c r="K342" s="3"/>
      <c r="L342" s="3"/>
    </row>
    <row r="343" spans="1:12" ht="37.5" customHeight="1" x14ac:dyDescent="0.25">
      <c r="B343" s="150" t="s">
        <v>515</v>
      </c>
      <c r="C343" s="151">
        <v>60000</v>
      </c>
      <c r="D343" s="151">
        <v>34566.1</v>
      </c>
      <c r="E343" s="193" t="s">
        <v>451</v>
      </c>
      <c r="F343" s="152" t="s">
        <v>452</v>
      </c>
      <c r="G343" s="75" t="s">
        <v>478</v>
      </c>
      <c r="H343" s="3"/>
      <c r="I343" s="7"/>
      <c r="J343" s="106"/>
      <c r="K343" s="3"/>
      <c r="L343" s="3"/>
    </row>
    <row r="344" spans="1:12" ht="48" customHeight="1" x14ac:dyDescent="0.25">
      <c r="B344" s="150" t="s">
        <v>516</v>
      </c>
      <c r="C344" s="151">
        <v>55000</v>
      </c>
      <c r="D344" s="151">
        <v>28645.79</v>
      </c>
      <c r="E344" s="193" t="s">
        <v>451</v>
      </c>
      <c r="F344" s="152" t="s">
        <v>452</v>
      </c>
      <c r="G344" s="75" t="s">
        <v>478</v>
      </c>
      <c r="H344" s="3"/>
      <c r="I344" s="7"/>
      <c r="J344" s="106"/>
      <c r="K344" s="3"/>
      <c r="L344" s="3"/>
    </row>
    <row r="345" spans="1:12" ht="54" customHeight="1" x14ac:dyDescent="0.25">
      <c r="B345" s="150" t="s">
        <v>517</v>
      </c>
      <c r="C345" s="151">
        <v>20000</v>
      </c>
      <c r="D345" s="151">
        <v>13621.00858</v>
      </c>
      <c r="E345" s="193" t="s">
        <v>451</v>
      </c>
      <c r="F345" s="152" t="s">
        <v>452</v>
      </c>
      <c r="G345" s="75" t="s">
        <v>453</v>
      </c>
      <c r="H345" s="3"/>
      <c r="I345" s="7"/>
      <c r="J345" s="106"/>
      <c r="K345" s="3"/>
      <c r="L345" s="3"/>
    </row>
    <row r="346" spans="1:12" ht="54" customHeight="1" x14ac:dyDescent="0.25">
      <c r="B346" s="150" t="s">
        <v>518</v>
      </c>
      <c r="C346" s="151">
        <v>16000</v>
      </c>
      <c r="D346" s="151">
        <v>7869.96</v>
      </c>
      <c r="E346" s="193" t="s">
        <v>451</v>
      </c>
      <c r="F346" s="152" t="s">
        <v>452</v>
      </c>
      <c r="G346" s="75" t="s">
        <v>457</v>
      </c>
      <c r="H346" s="3"/>
      <c r="I346" s="7"/>
      <c r="J346" s="106"/>
      <c r="K346" s="3"/>
      <c r="L346" s="3"/>
    </row>
    <row r="347" spans="1:12" ht="66" customHeight="1" x14ac:dyDescent="0.25">
      <c r="B347" s="150" t="s">
        <v>519</v>
      </c>
      <c r="C347" s="151">
        <v>30000</v>
      </c>
      <c r="D347" s="151">
        <v>23071.56</v>
      </c>
      <c r="E347" s="193" t="s">
        <v>451</v>
      </c>
      <c r="F347" s="152" t="s">
        <v>452</v>
      </c>
      <c r="G347" s="75" t="s">
        <v>478</v>
      </c>
      <c r="H347" s="3"/>
      <c r="I347" s="7"/>
      <c r="J347" s="106"/>
      <c r="K347" s="3"/>
      <c r="L347" s="3"/>
    </row>
    <row r="348" spans="1:12" ht="24" x14ac:dyDescent="0.25">
      <c r="B348" s="150" t="s">
        <v>520</v>
      </c>
      <c r="C348" s="151">
        <v>32000</v>
      </c>
      <c r="D348" s="151">
        <v>21119.9977</v>
      </c>
      <c r="E348" s="193" t="s">
        <v>451</v>
      </c>
      <c r="F348" s="152" t="s">
        <v>452</v>
      </c>
      <c r="G348" s="75" t="s">
        <v>453</v>
      </c>
      <c r="H348" s="3"/>
      <c r="I348" s="7"/>
      <c r="J348" s="106"/>
      <c r="K348" s="3"/>
      <c r="L348" s="3"/>
    </row>
    <row r="349" spans="1:12" ht="36.75" thickBot="1" x14ac:dyDescent="0.3">
      <c r="B349" s="150" t="s">
        <v>521</v>
      </c>
      <c r="C349" s="151">
        <v>16245.09</v>
      </c>
      <c r="D349" s="151">
        <v>16966.61</v>
      </c>
      <c r="E349" s="193" t="s">
        <v>451</v>
      </c>
      <c r="F349" s="152" t="s">
        <v>452</v>
      </c>
      <c r="G349" s="75" t="s">
        <v>457</v>
      </c>
      <c r="H349" s="3"/>
      <c r="I349" s="7"/>
      <c r="J349" s="106"/>
      <c r="K349" s="3"/>
      <c r="L349" s="3"/>
    </row>
    <row r="350" spans="1:12" ht="48" customHeight="1" thickBot="1" x14ac:dyDescent="0.3">
      <c r="B350" s="302" t="s">
        <v>687</v>
      </c>
      <c r="C350" s="434"/>
      <c r="D350" s="434"/>
      <c r="E350" s="434"/>
      <c r="F350" s="434"/>
      <c r="G350" s="435"/>
      <c r="H350" s="3"/>
      <c r="I350" s="7"/>
      <c r="J350" s="106"/>
      <c r="K350" s="3"/>
      <c r="L350" s="3"/>
    </row>
    <row r="351" spans="1:12" x14ac:dyDescent="0.25">
      <c r="B351" s="429"/>
      <c r="C351" s="430"/>
      <c r="D351" s="430"/>
      <c r="E351" s="431"/>
      <c r="F351" s="432"/>
      <c r="G351" s="433"/>
      <c r="H351" s="3"/>
      <c r="I351" s="7"/>
      <c r="J351" s="106"/>
      <c r="K351" s="3"/>
      <c r="L351" s="3"/>
    </row>
    <row r="352" spans="1:12" ht="15.75" thickBot="1" x14ac:dyDescent="0.3">
      <c r="B352" s="82" t="s">
        <v>300</v>
      </c>
      <c r="C352"/>
      <c r="D352"/>
      <c r="E352" s="194"/>
      <c r="F352"/>
      <c r="G352" s="7"/>
      <c r="H352" s="3"/>
      <c r="I352" s="7"/>
      <c r="J352" s="106"/>
      <c r="K352" s="3"/>
      <c r="L352" s="3"/>
    </row>
    <row r="353" spans="1:12" ht="57" customHeight="1" thickBot="1" x14ac:dyDescent="0.3">
      <c r="B353" s="436" t="s">
        <v>688</v>
      </c>
      <c r="C353" s="437" t="s">
        <v>4</v>
      </c>
      <c r="D353" s="438" t="s">
        <v>689</v>
      </c>
      <c r="E353" s="194"/>
      <c r="F353"/>
      <c r="G353" s="7"/>
      <c r="H353" s="3"/>
      <c r="I353" s="7"/>
      <c r="J353" s="106"/>
      <c r="K353" s="3"/>
      <c r="L353" s="3"/>
    </row>
    <row r="354" spans="1:12" ht="48.75" customHeight="1" thickBot="1" x14ac:dyDescent="0.3">
      <c r="A354" s="43"/>
      <c r="B354" s="436" t="s">
        <v>302</v>
      </c>
      <c r="C354" s="83" t="s">
        <v>202</v>
      </c>
      <c r="D354" s="85" t="s">
        <v>690</v>
      </c>
      <c r="E354" s="194"/>
      <c r="F354"/>
      <c r="G354" s="7"/>
      <c r="H354" s="3"/>
      <c r="I354" s="3"/>
      <c r="J354" s="106"/>
      <c r="K354" s="3"/>
      <c r="L354" s="3"/>
    </row>
    <row r="355" spans="1:12" s="176" customFormat="1" ht="15.75" thickBot="1" x14ac:dyDescent="0.3">
      <c r="A355" s="43"/>
      <c r="B355" s="170" t="s">
        <v>523</v>
      </c>
      <c r="C355" s="171" t="s">
        <v>524</v>
      </c>
      <c r="D355" s="172" t="s">
        <v>525</v>
      </c>
      <c r="E355" s="194"/>
      <c r="F355"/>
      <c r="G355" s="7"/>
      <c r="H355" s="88"/>
      <c r="I355" s="88"/>
      <c r="J355" s="177"/>
      <c r="K355" s="88"/>
      <c r="L355" s="88"/>
    </row>
    <row r="356" spans="1:12" s="176" customFormat="1" ht="57.75" customHeight="1" thickBot="1" x14ac:dyDescent="0.3">
      <c r="A356" s="43"/>
      <c r="B356" s="173"/>
      <c r="C356" s="174" t="s">
        <v>202</v>
      </c>
      <c r="D356" s="175" t="s">
        <v>526</v>
      </c>
      <c r="E356" s="194"/>
      <c r="F356"/>
      <c r="G356" s="7"/>
      <c r="H356" s="88"/>
      <c r="I356" s="88"/>
      <c r="J356" s="177"/>
      <c r="K356" s="88"/>
      <c r="L356" s="88"/>
    </row>
    <row r="357" spans="1:12" s="176" customFormat="1" ht="57.75" customHeight="1" thickBot="1" x14ac:dyDescent="0.3">
      <c r="A357" s="43"/>
      <c r="B357" s="406" t="s">
        <v>691</v>
      </c>
      <c r="C357" s="407"/>
      <c r="D357" s="408"/>
      <c r="E357" s="194"/>
      <c r="F357"/>
      <c r="G357" s="7"/>
      <c r="H357" s="88"/>
      <c r="I357" s="88"/>
      <c r="J357" s="177"/>
      <c r="K357" s="88"/>
      <c r="L357" s="88"/>
    </row>
    <row r="358" spans="1:12" ht="15.75" customHeight="1" thickBot="1" x14ac:dyDescent="0.3">
      <c r="B358" s="10"/>
      <c r="C358" s="67"/>
      <c r="D358" s="65"/>
      <c r="E358" s="185"/>
      <c r="F358" s="3"/>
      <c r="G358" s="3"/>
      <c r="I358" s="3"/>
      <c r="J358" s="106"/>
      <c r="K358" s="3"/>
      <c r="L358" s="3"/>
    </row>
    <row r="359" spans="1:12" ht="34.5" customHeight="1" thickBot="1" x14ac:dyDescent="0.3">
      <c r="B359" s="195" t="s">
        <v>191</v>
      </c>
      <c r="C359" s="196"/>
      <c r="D359" s="196"/>
      <c r="E359" s="196"/>
      <c r="F359" s="197"/>
      <c r="G359" s="3"/>
      <c r="I359" s="3"/>
      <c r="J359" s="106"/>
      <c r="K359" s="3"/>
      <c r="L359" s="3"/>
    </row>
    <row r="360" spans="1:12" ht="78" customHeight="1" thickBot="1" x14ac:dyDescent="0.3">
      <c r="B360" s="376" t="s">
        <v>194</v>
      </c>
      <c r="C360" s="377" t="s">
        <v>196</v>
      </c>
      <c r="D360" s="378" t="s">
        <v>161</v>
      </c>
      <c r="E360" s="378" t="s">
        <v>195</v>
      </c>
      <c r="F360" s="378" t="s">
        <v>85</v>
      </c>
      <c r="G360" s="3"/>
      <c r="I360" s="3"/>
      <c r="J360" s="106"/>
      <c r="K360" s="3"/>
      <c r="L360" s="3"/>
    </row>
    <row r="361" spans="1:12" ht="186.75" customHeight="1" thickBot="1" x14ac:dyDescent="0.3">
      <c r="B361" s="379" t="s">
        <v>193</v>
      </c>
      <c r="C361" s="380" t="s">
        <v>72</v>
      </c>
      <c r="D361" s="381" t="s">
        <v>658</v>
      </c>
      <c r="E361" s="381" t="s">
        <v>210</v>
      </c>
      <c r="F361" s="382" t="s">
        <v>210</v>
      </c>
      <c r="G361" s="3"/>
      <c r="I361" s="3"/>
      <c r="J361" s="106"/>
      <c r="K361" s="3"/>
      <c r="L361" s="3"/>
    </row>
    <row r="362" spans="1:12" ht="42" customHeight="1" thickBot="1" x14ac:dyDescent="0.3">
      <c r="B362" s="241" t="s">
        <v>659</v>
      </c>
      <c r="C362" s="242"/>
      <c r="D362" s="242"/>
      <c r="E362" s="242"/>
      <c r="F362" s="243"/>
      <c r="G362" s="3"/>
      <c r="I362" s="3"/>
      <c r="J362" s="106"/>
      <c r="K362" s="3"/>
      <c r="L362" s="3"/>
    </row>
    <row r="363" spans="1:12" ht="15.75" customHeight="1" thickBot="1" x14ac:dyDescent="0.3">
      <c r="B363" s="10"/>
      <c r="C363" s="67"/>
      <c r="D363" s="65"/>
      <c r="E363" s="185"/>
      <c r="F363" s="3"/>
      <c r="G363" s="3"/>
      <c r="I363" s="3"/>
      <c r="J363" s="106"/>
      <c r="K363" s="3"/>
      <c r="L363" s="3"/>
    </row>
    <row r="364" spans="1:12" ht="37.5" customHeight="1" thickBot="1" x14ac:dyDescent="0.3">
      <c r="B364" s="195" t="s">
        <v>36</v>
      </c>
      <c r="C364" s="196"/>
      <c r="D364" s="197"/>
      <c r="E364" s="185"/>
      <c r="F364" s="3"/>
      <c r="G364" s="3"/>
      <c r="I364" s="3"/>
      <c r="J364" s="106"/>
      <c r="K364" s="3"/>
      <c r="L364" s="3"/>
    </row>
    <row r="365" spans="1:12" ht="37.5" customHeight="1" thickBot="1" x14ac:dyDescent="0.3">
      <c r="B365" s="383" t="s">
        <v>37</v>
      </c>
      <c r="C365" s="384" t="s">
        <v>38</v>
      </c>
      <c r="D365" s="385" t="s">
        <v>39</v>
      </c>
      <c r="E365" s="185"/>
      <c r="F365" s="3"/>
      <c r="G365" s="3"/>
      <c r="I365" s="3"/>
      <c r="J365" s="106"/>
      <c r="K365" s="3"/>
      <c r="L365" s="3"/>
    </row>
    <row r="366" spans="1:12" ht="37.5" customHeight="1" x14ac:dyDescent="0.25">
      <c r="B366" s="386" t="s">
        <v>167</v>
      </c>
      <c r="C366" s="387" t="s">
        <v>202</v>
      </c>
      <c r="D366" s="388" t="s">
        <v>527</v>
      </c>
      <c r="E366" s="185"/>
      <c r="F366" s="3"/>
      <c r="G366" s="3"/>
      <c r="I366" s="3"/>
      <c r="J366" s="106"/>
      <c r="K366" s="3"/>
      <c r="L366" s="3"/>
    </row>
    <row r="367" spans="1:12" ht="37.5" customHeight="1" x14ac:dyDescent="0.25">
      <c r="B367" s="389" t="s">
        <v>184</v>
      </c>
      <c r="C367" s="167" t="s">
        <v>202</v>
      </c>
      <c r="D367" s="390" t="s">
        <v>528</v>
      </c>
      <c r="E367" s="185"/>
      <c r="F367" s="3"/>
      <c r="G367" s="3"/>
      <c r="I367" s="3"/>
      <c r="J367" s="106"/>
      <c r="K367" s="3"/>
      <c r="L367" s="3"/>
    </row>
    <row r="368" spans="1:12" ht="37.5" customHeight="1" x14ac:dyDescent="0.25">
      <c r="B368" s="389" t="s">
        <v>185</v>
      </c>
      <c r="C368" s="391" t="s">
        <v>202</v>
      </c>
      <c r="D368" s="392" t="s">
        <v>529</v>
      </c>
      <c r="E368" s="185"/>
      <c r="F368" s="3"/>
      <c r="G368" s="3"/>
      <c r="I368" s="3"/>
      <c r="J368" s="106"/>
      <c r="K368" s="3"/>
      <c r="L368" s="3"/>
    </row>
    <row r="369" spans="2:12" ht="37.5" customHeight="1" x14ac:dyDescent="0.25">
      <c r="B369" s="389" t="s">
        <v>186</v>
      </c>
      <c r="C369" s="167" t="s">
        <v>202</v>
      </c>
      <c r="D369" s="390" t="s">
        <v>530</v>
      </c>
      <c r="E369" s="185"/>
      <c r="F369" s="3"/>
      <c r="G369" s="3"/>
      <c r="I369" s="3"/>
      <c r="J369" s="106"/>
      <c r="K369" s="3"/>
      <c r="L369" s="3"/>
    </row>
    <row r="370" spans="2:12" ht="37.5" customHeight="1" x14ac:dyDescent="0.25">
      <c r="B370" s="389" t="s">
        <v>187</v>
      </c>
      <c r="C370" s="391" t="s">
        <v>202</v>
      </c>
      <c r="D370" s="392" t="s">
        <v>531</v>
      </c>
      <c r="E370" s="185"/>
      <c r="F370" s="3"/>
      <c r="G370" s="3"/>
      <c r="I370" s="3"/>
      <c r="J370" s="106"/>
      <c r="K370" s="3"/>
      <c r="L370" s="3"/>
    </row>
    <row r="371" spans="2:12" ht="37.5" customHeight="1" thickBot="1" x14ac:dyDescent="0.3">
      <c r="B371" s="393" t="s">
        <v>188</v>
      </c>
      <c r="C371" s="394" t="s">
        <v>202</v>
      </c>
      <c r="D371" s="395" t="s">
        <v>532</v>
      </c>
      <c r="E371" s="185"/>
      <c r="F371" s="3"/>
      <c r="G371" s="3"/>
      <c r="I371" s="3"/>
      <c r="J371" s="106"/>
      <c r="K371" s="3"/>
      <c r="L371" s="3"/>
    </row>
    <row r="372" spans="2:12" ht="48" customHeight="1" thickBot="1" x14ac:dyDescent="0.3">
      <c r="B372" s="396" t="s">
        <v>661</v>
      </c>
      <c r="C372" s="397"/>
      <c r="D372" s="398"/>
      <c r="E372" s="185"/>
      <c r="F372" s="3"/>
      <c r="G372" s="3"/>
      <c r="I372" s="3"/>
      <c r="J372" s="106"/>
      <c r="K372" s="3"/>
      <c r="L372" s="3"/>
    </row>
    <row r="373" spans="2:12" ht="37.5" customHeight="1" thickBot="1" x14ac:dyDescent="0.3">
      <c r="B373" s="399" t="s">
        <v>660</v>
      </c>
      <c r="C373" s="400"/>
      <c r="D373" s="401"/>
      <c r="E373" s="185"/>
      <c r="F373" s="3"/>
      <c r="G373" s="3"/>
      <c r="I373" s="3"/>
      <c r="J373" s="106"/>
      <c r="K373" s="3"/>
      <c r="L373" s="3"/>
    </row>
    <row r="374" spans="2:12" ht="15.75" customHeight="1" x14ac:dyDescent="0.25">
      <c r="B374" s="10"/>
      <c r="C374" s="67"/>
      <c r="D374" s="65"/>
      <c r="E374" s="185"/>
      <c r="F374" s="3"/>
      <c r="G374" s="3"/>
      <c r="I374" s="3"/>
      <c r="J374" s="106"/>
      <c r="K374" s="3"/>
      <c r="L374" s="3"/>
    </row>
    <row r="375" spans="2:12" ht="15.75" customHeight="1" x14ac:dyDescent="0.25">
      <c r="B375" s="128" t="s">
        <v>176</v>
      </c>
      <c r="C375" s="128"/>
      <c r="D375" s="128"/>
      <c r="E375" s="128"/>
      <c r="F375" s="128"/>
      <c r="G375" s="3"/>
      <c r="I375" s="3"/>
      <c r="J375" s="106"/>
      <c r="K375" s="3"/>
      <c r="L375" s="3"/>
    </row>
    <row r="376" spans="2:12" ht="15.75" customHeight="1" x14ac:dyDescent="0.25">
      <c r="B376" s="402" t="s">
        <v>81</v>
      </c>
      <c r="C376" s="402"/>
      <c r="D376" s="402"/>
      <c r="E376" s="402"/>
      <c r="F376" s="402"/>
      <c r="G376" s="3"/>
      <c r="I376" s="3"/>
      <c r="J376" s="106"/>
      <c r="K376" s="3"/>
      <c r="L376" s="3"/>
    </row>
    <row r="377" spans="2:12" ht="40.5" customHeight="1" x14ac:dyDescent="0.25">
      <c r="B377" s="90" t="s">
        <v>82</v>
      </c>
      <c r="C377" s="90" t="s">
        <v>83</v>
      </c>
      <c r="D377" s="90" t="s">
        <v>84</v>
      </c>
      <c r="E377" s="90" t="s">
        <v>34</v>
      </c>
      <c r="F377" s="90" t="s">
        <v>39</v>
      </c>
      <c r="G377" s="3"/>
      <c r="I377" s="3"/>
      <c r="J377" s="106"/>
      <c r="K377" s="3"/>
      <c r="L377" s="3"/>
    </row>
    <row r="378" spans="2:12" ht="65.25" customHeight="1" x14ac:dyDescent="0.25">
      <c r="B378" s="403" t="s">
        <v>662</v>
      </c>
      <c r="C378" s="404">
        <v>29664.560000000001</v>
      </c>
      <c r="D378" s="367" t="s">
        <v>663</v>
      </c>
      <c r="E378" s="405" t="s">
        <v>664</v>
      </c>
      <c r="F378" s="154" t="s">
        <v>665</v>
      </c>
      <c r="G378" s="3"/>
      <c r="I378" s="3"/>
      <c r="J378" s="106"/>
      <c r="K378" s="3"/>
      <c r="L378" s="3"/>
    </row>
    <row r="379" spans="2:12" ht="65.25" customHeight="1" x14ac:dyDescent="0.25">
      <c r="B379" s="403" t="s">
        <v>666</v>
      </c>
      <c r="C379" s="404">
        <v>35840</v>
      </c>
      <c r="D379" s="367" t="s">
        <v>667</v>
      </c>
      <c r="E379" s="367" t="s">
        <v>247</v>
      </c>
      <c r="F379" s="154" t="s">
        <v>668</v>
      </c>
      <c r="G379" s="3"/>
      <c r="I379" s="3"/>
      <c r="J379" s="106"/>
      <c r="K379" s="3"/>
      <c r="L379" s="3"/>
    </row>
    <row r="380" spans="2:12" ht="65.25" customHeight="1" x14ac:dyDescent="0.25">
      <c r="B380" s="403" t="s">
        <v>669</v>
      </c>
      <c r="C380" s="404">
        <v>60475</v>
      </c>
      <c r="D380" s="367" t="s">
        <v>667</v>
      </c>
      <c r="E380" s="367" t="s">
        <v>247</v>
      </c>
      <c r="F380" s="154" t="s">
        <v>670</v>
      </c>
      <c r="G380" s="3"/>
      <c r="I380" s="3"/>
      <c r="J380" s="106"/>
      <c r="K380" s="3"/>
      <c r="L380" s="3"/>
    </row>
    <row r="381" spans="2:12" ht="65.25" customHeight="1" x14ac:dyDescent="0.25">
      <c r="B381" s="403" t="s">
        <v>671</v>
      </c>
      <c r="C381" s="404">
        <v>61200</v>
      </c>
      <c r="D381" s="367" t="s">
        <v>667</v>
      </c>
      <c r="E381" s="367" t="s">
        <v>247</v>
      </c>
      <c r="F381" s="154" t="s">
        <v>670</v>
      </c>
      <c r="G381" s="3"/>
      <c r="I381" s="3"/>
      <c r="J381" s="106"/>
      <c r="K381" s="3"/>
      <c r="L381" s="3"/>
    </row>
    <row r="382" spans="2:12" ht="65.25" customHeight="1" x14ac:dyDescent="0.25">
      <c r="B382" s="403" t="s">
        <v>672</v>
      </c>
      <c r="C382" s="404">
        <v>126000</v>
      </c>
      <c r="D382" s="367" t="s">
        <v>667</v>
      </c>
      <c r="E382" s="367" t="s">
        <v>247</v>
      </c>
      <c r="F382" s="154" t="s">
        <v>670</v>
      </c>
      <c r="G382" s="3"/>
      <c r="I382" s="3"/>
      <c r="J382" s="106"/>
      <c r="K382" s="3"/>
      <c r="L382" s="3"/>
    </row>
    <row r="383" spans="2:12" ht="65.25" customHeight="1" x14ac:dyDescent="0.25">
      <c r="B383" s="403" t="s">
        <v>673</v>
      </c>
      <c r="C383" s="404">
        <v>80491.509999999995</v>
      </c>
      <c r="D383" s="367" t="s">
        <v>667</v>
      </c>
      <c r="E383" s="367" t="s">
        <v>247</v>
      </c>
      <c r="F383" s="154" t="s">
        <v>668</v>
      </c>
      <c r="G383" s="3"/>
      <c r="I383" s="3"/>
      <c r="J383" s="106"/>
      <c r="K383" s="3"/>
      <c r="L383" s="3"/>
    </row>
    <row r="384" spans="2:12" ht="65.25" customHeight="1" thickBot="1" x14ac:dyDescent="0.3">
      <c r="B384" s="403" t="s">
        <v>674</v>
      </c>
      <c r="C384" s="404">
        <v>16800</v>
      </c>
      <c r="D384" s="367" t="s">
        <v>667</v>
      </c>
      <c r="E384" s="367" t="s">
        <v>247</v>
      </c>
      <c r="F384" s="154" t="s">
        <v>668</v>
      </c>
      <c r="G384" s="3"/>
      <c r="I384" s="3"/>
      <c r="J384" s="106"/>
      <c r="K384" s="3"/>
      <c r="L384" s="3"/>
    </row>
    <row r="385" spans="2:12" ht="60.75" customHeight="1" thickBot="1" x14ac:dyDescent="0.3">
      <c r="B385" s="406" t="s">
        <v>675</v>
      </c>
      <c r="C385" s="407"/>
      <c r="D385" s="407"/>
      <c r="E385" s="407"/>
      <c r="F385" s="408"/>
      <c r="G385" s="3"/>
      <c r="I385" s="3"/>
      <c r="J385" s="106"/>
      <c r="K385" s="3"/>
      <c r="L385" s="3"/>
    </row>
    <row r="386" spans="2:12" ht="15.75" customHeight="1" x14ac:dyDescent="0.25">
      <c r="B386" s="10"/>
      <c r="C386" s="67"/>
      <c r="D386" s="65"/>
      <c r="E386" s="185"/>
      <c r="F386" s="3"/>
      <c r="G386" s="3"/>
      <c r="I386" s="3"/>
      <c r="J386" s="106"/>
      <c r="K386" s="3"/>
      <c r="L386" s="3"/>
    </row>
    <row r="387" spans="2:12" ht="15.75" customHeight="1" x14ac:dyDescent="0.25">
      <c r="B387" s="10"/>
      <c r="C387" s="67"/>
      <c r="D387" s="65"/>
      <c r="E387" s="185"/>
      <c r="F387" s="3"/>
      <c r="G387" s="3"/>
      <c r="I387" s="3"/>
      <c r="J387" s="106"/>
      <c r="K387" s="3"/>
      <c r="L387" s="3"/>
    </row>
    <row r="388" spans="2:12" ht="15.75" customHeight="1" x14ac:dyDescent="0.25">
      <c r="B388" s="10"/>
      <c r="C388" s="67"/>
      <c r="D388" s="65"/>
      <c r="E388" s="185"/>
      <c r="F388" s="3"/>
      <c r="G388" s="3"/>
      <c r="I388" s="3"/>
      <c r="J388" s="106"/>
      <c r="K388" s="3"/>
      <c r="L388" s="3"/>
    </row>
    <row r="389" spans="2:12" ht="15.75" customHeight="1" x14ac:dyDescent="0.25">
      <c r="B389" s="10"/>
      <c r="C389" s="67"/>
      <c r="D389" s="65"/>
      <c r="E389" s="185"/>
      <c r="F389" s="3"/>
      <c r="G389" s="3"/>
      <c r="I389" s="3"/>
      <c r="J389" s="106"/>
      <c r="K389" s="3"/>
      <c r="L389" s="3"/>
    </row>
    <row r="390" spans="2:12" ht="15.75" customHeight="1" x14ac:dyDescent="0.25">
      <c r="B390" s="10"/>
      <c r="C390" s="67"/>
      <c r="D390" s="65"/>
      <c r="E390" s="185"/>
      <c r="F390" s="3"/>
      <c r="G390" s="3"/>
      <c r="I390" s="3"/>
      <c r="J390" s="106"/>
      <c r="K390" s="3"/>
      <c r="L390" s="3"/>
    </row>
    <row r="391" spans="2:12" ht="15.75" customHeight="1" x14ac:dyDescent="0.25">
      <c r="B391" s="10"/>
      <c r="C391" s="67"/>
      <c r="D391" s="65"/>
      <c r="E391" s="185"/>
      <c r="F391" s="3"/>
      <c r="G391" s="3"/>
      <c r="I391" s="3"/>
      <c r="J391" s="106"/>
      <c r="K391" s="3"/>
      <c r="L391" s="3"/>
    </row>
    <row r="392" spans="2:12" ht="15.75" customHeight="1" x14ac:dyDescent="0.25">
      <c r="B392" s="10"/>
      <c r="C392" s="67"/>
      <c r="D392" s="65"/>
      <c r="E392" s="185"/>
      <c r="F392" s="3"/>
      <c r="G392" s="3"/>
      <c r="I392" s="3"/>
      <c r="J392" s="106"/>
      <c r="K392" s="3"/>
      <c r="L392" s="3"/>
    </row>
    <row r="393" spans="2:12" ht="15.75" customHeight="1" x14ac:dyDescent="0.25">
      <c r="B393" s="10"/>
      <c r="C393" s="67"/>
      <c r="D393" s="65"/>
      <c r="E393" s="185"/>
      <c r="F393" s="3"/>
      <c r="G393" s="3"/>
      <c r="I393" s="3"/>
      <c r="J393" s="106"/>
      <c r="K393" s="3"/>
      <c r="L393" s="3"/>
    </row>
    <row r="394" spans="2:12" ht="15.75" customHeight="1" x14ac:dyDescent="0.25">
      <c r="B394" s="10"/>
      <c r="C394" s="67"/>
      <c r="D394" s="65"/>
      <c r="E394" s="185"/>
      <c r="F394" s="3"/>
      <c r="G394" s="3"/>
      <c r="I394" s="3"/>
      <c r="J394" s="106"/>
      <c r="K394" s="3"/>
      <c r="L394" s="3"/>
    </row>
    <row r="395" spans="2:12" ht="15.75" customHeight="1" x14ac:dyDescent="0.25">
      <c r="B395" s="10"/>
      <c r="C395" s="67"/>
      <c r="D395" s="65"/>
      <c r="E395" s="185"/>
      <c r="F395" s="3"/>
      <c r="G395" s="3"/>
      <c r="I395" s="3"/>
      <c r="J395" s="106"/>
      <c r="K395" s="3"/>
      <c r="L395" s="3"/>
    </row>
    <row r="396" spans="2:12" ht="15.75" customHeight="1" x14ac:dyDescent="0.25">
      <c r="B396" s="10"/>
      <c r="C396" s="67"/>
      <c r="D396" s="65"/>
      <c r="E396" s="185"/>
      <c r="F396" s="3"/>
      <c r="G396" s="3"/>
      <c r="I396" s="3"/>
      <c r="J396" s="106"/>
      <c r="K396" s="3"/>
      <c r="L396" s="3"/>
    </row>
  </sheetData>
  <autoFilter ref="A7:L7">
    <filterColumn colId="3" showButton="0"/>
    <filterColumn colId="4" showButton="0"/>
    <filterColumn colId="5" showButton="0"/>
    <filterColumn colId="6" showButton="0"/>
  </autoFilter>
  <mergeCells count="97">
    <mergeCell ref="B95:D95"/>
    <mergeCell ref="E95:M95"/>
    <mergeCell ref="B140:E140"/>
    <mergeCell ref="B141:E141"/>
    <mergeCell ref="B144:I144"/>
    <mergeCell ref="B268:E268"/>
    <mergeCell ref="B276:G276"/>
    <mergeCell ref="B359:F359"/>
    <mergeCell ref="B362:F362"/>
    <mergeCell ref="B364:D364"/>
    <mergeCell ref="B274:E274"/>
    <mergeCell ref="B280:G280"/>
    <mergeCell ref="B288:F288"/>
    <mergeCell ref="B350:G350"/>
    <mergeCell ref="B357:D357"/>
    <mergeCell ref="B238:F238"/>
    <mergeCell ref="B242:G242"/>
    <mergeCell ref="C245:F245"/>
    <mergeCell ref="G245:G247"/>
    <mergeCell ref="H245:H247"/>
    <mergeCell ref="C246:D246"/>
    <mergeCell ref="E246:F246"/>
    <mergeCell ref="B244:G244"/>
    <mergeCell ref="B210:D210"/>
    <mergeCell ref="B214:D214"/>
    <mergeCell ref="B216:F216"/>
    <mergeCell ref="B217:B219"/>
    <mergeCell ref="C217:C219"/>
    <mergeCell ref="D217:D219"/>
    <mergeCell ref="E217:E219"/>
    <mergeCell ref="F217:F219"/>
    <mergeCell ref="B185:D185"/>
    <mergeCell ref="B188:D188"/>
    <mergeCell ref="B190:E190"/>
    <mergeCell ref="B201:G201"/>
    <mergeCell ref="B202:F202"/>
    <mergeCell ref="B198:E198"/>
    <mergeCell ref="B167:B175"/>
    <mergeCell ref="B176:B177"/>
    <mergeCell ref="B178:G178"/>
    <mergeCell ref="B180:E180"/>
    <mergeCell ref="B183:E183"/>
    <mergeCell ref="B102:D102"/>
    <mergeCell ref="B355:B356"/>
    <mergeCell ref="B119:E119"/>
    <mergeCell ref="B126:F126"/>
    <mergeCell ref="B138:G138"/>
    <mergeCell ref="B117:E117"/>
    <mergeCell ref="B208:G208"/>
    <mergeCell ref="B266:G266"/>
    <mergeCell ref="B66:E66"/>
    <mergeCell ref="B128:E128"/>
    <mergeCell ref="B129:E129"/>
    <mergeCell ref="B148:E148"/>
    <mergeCell ref="B147:E147"/>
    <mergeCell ref="B155:E155"/>
    <mergeCell ref="B157:G157"/>
    <mergeCell ref="B159:B161"/>
    <mergeCell ref="B162:B166"/>
    <mergeCell ref="B282:F282"/>
    <mergeCell ref="B57:B65"/>
    <mergeCell ref="C57:C65"/>
    <mergeCell ref="B55:D55"/>
    <mergeCell ref="C56:D56"/>
    <mergeCell ref="B50:D50"/>
    <mergeCell ref="C51:D51"/>
    <mergeCell ref="C52:D52"/>
    <mergeCell ref="B54:D54"/>
    <mergeCell ref="B49:D49"/>
    <mergeCell ref="B2:H4"/>
    <mergeCell ref="B5:G5"/>
    <mergeCell ref="B6:C6"/>
    <mergeCell ref="D7:H7"/>
    <mergeCell ref="B17:C17"/>
    <mergeCell ref="B27:C27"/>
    <mergeCell ref="D30:F30"/>
    <mergeCell ref="B34:C34"/>
    <mergeCell ref="B35:C35"/>
    <mergeCell ref="B42:C42"/>
    <mergeCell ref="B28:C28"/>
    <mergeCell ref="L69:L70"/>
    <mergeCell ref="G69:G70"/>
    <mergeCell ref="J69:J70"/>
    <mergeCell ref="K69:K70"/>
    <mergeCell ref="H69:I69"/>
    <mergeCell ref="A69:A70"/>
    <mergeCell ref="B104:E104"/>
    <mergeCell ref="B96:D96"/>
    <mergeCell ref="B69:B70"/>
    <mergeCell ref="C69:C70"/>
    <mergeCell ref="D69:D70"/>
    <mergeCell ref="E69:F69"/>
    <mergeCell ref="B372:D372"/>
    <mergeCell ref="B373:D373"/>
    <mergeCell ref="B375:F375"/>
    <mergeCell ref="B376:F376"/>
    <mergeCell ref="B385:F385"/>
  </mergeCells>
  <dataValidations count="1">
    <dataValidation type="decimal" operator="greaterThanOrEqual" allowBlank="1" showInputMessage="1" showErrorMessage="1" sqref="C292:D351">
      <formula1>0</formula1>
    </dataValidation>
  </dataValidations>
  <hyperlinks>
    <hyperlink ref="C23" r:id="rId1"/>
    <hyperlink ref="C24" r:id="rId2"/>
    <hyperlink ref="C32" r:id="rId3"/>
    <hyperlink ref="C39" r:id="rId4"/>
    <hyperlink ref="F287" r:id="rId5" display="Actas de PP 2020-2021"/>
    <hyperlink ref="G292" r:id="rId6"/>
    <hyperlink ref="G297" r:id="rId7"/>
    <hyperlink ref="G322" r:id="rId8"/>
    <hyperlink ref="G325" r:id="rId9"/>
    <hyperlink ref="G331" r:id="rId10"/>
    <hyperlink ref="G336" r:id="rId11"/>
    <hyperlink ref="G345" r:id="rId12"/>
    <hyperlink ref="G348" r:id="rId13"/>
    <hyperlink ref="G306" r:id="rId14"/>
    <hyperlink ref="G339" r:id="rId15"/>
    <hyperlink ref="G340" r:id="rId16"/>
    <hyperlink ref="G294" r:id="rId17"/>
    <hyperlink ref="G295" r:id="rId18"/>
    <hyperlink ref="G298" r:id="rId19"/>
    <hyperlink ref="G304" r:id="rId20"/>
    <hyperlink ref="G305" r:id="rId21"/>
    <hyperlink ref="G311" r:id="rId22"/>
    <hyperlink ref="G318" r:id="rId23"/>
    <hyperlink ref="G319" r:id="rId24"/>
    <hyperlink ref="G321" r:id="rId25"/>
    <hyperlink ref="G324" r:id="rId26"/>
    <hyperlink ref="G346" r:id="rId27"/>
    <hyperlink ref="G349" r:id="rId28"/>
    <hyperlink ref="G296" r:id="rId29"/>
    <hyperlink ref="G299" r:id="rId30"/>
    <hyperlink ref="G300" r:id="rId31"/>
    <hyperlink ref="G303" r:id="rId32"/>
    <hyperlink ref="G312" r:id="rId33"/>
    <hyperlink ref="G326" r:id="rId34"/>
    <hyperlink ref="G328" r:id="rId35"/>
    <hyperlink ref="G329" r:id="rId36"/>
    <hyperlink ref="G330" r:id="rId37"/>
    <hyperlink ref="G332" r:id="rId38"/>
    <hyperlink ref="G335" r:id="rId39"/>
    <hyperlink ref="G337" r:id="rId40"/>
    <hyperlink ref="G338" r:id="rId41"/>
    <hyperlink ref="G293" r:id="rId42"/>
    <hyperlink ref="G301" r:id="rId43"/>
    <hyperlink ref="G302" r:id="rId44"/>
    <hyperlink ref="G308" r:id="rId45"/>
    <hyperlink ref="G309" r:id="rId46"/>
    <hyperlink ref="G313" r:id="rId47"/>
    <hyperlink ref="G314" r:id="rId48"/>
    <hyperlink ref="G323" r:id="rId49"/>
    <hyperlink ref="G327" r:id="rId50"/>
    <hyperlink ref="G320" r:id="rId51"/>
    <hyperlink ref="G341" r:id="rId52"/>
    <hyperlink ref="G317" r:id="rId53"/>
    <hyperlink ref="G310" r:id="rId54"/>
    <hyperlink ref="G342" r:id="rId55"/>
    <hyperlink ref="G343" r:id="rId56"/>
    <hyperlink ref="G344" r:id="rId57"/>
    <hyperlink ref="G347" r:id="rId58"/>
    <hyperlink ref="G315" r:id="rId59"/>
    <hyperlink ref="G316" r:id="rId60"/>
    <hyperlink ref="G334" r:id="rId61"/>
    <hyperlink ref="G333" r:id="rId62"/>
    <hyperlink ref="G307" r:id="rId63"/>
    <hyperlink ref="D356" r:id="rId64"/>
    <hyperlink ref="G248" r:id="rId65"/>
    <hyperlink ref="G251" r:id="rId66"/>
    <hyperlink ref="G254" r:id="rId67"/>
    <hyperlink ref="G255" r:id="rId68"/>
    <hyperlink ref="G260" r:id="rId69"/>
    <hyperlink ref="G261" r:id="rId70"/>
    <hyperlink ref="G262" r:id="rId71"/>
    <hyperlink ref="G264" r:id="rId72"/>
    <hyperlink ref="G265" r:id="rId73"/>
    <hyperlink ref="G278" r:id="rId74"/>
    <hyperlink ref="G279" r:id="rId75"/>
    <hyperlink ref="D366" r:id="rId76"/>
    <hyperlink ref="D367" r:id="rId77"/>
    <hyperlink ref="D368" r:id="rId78"/>
    <hyperlink ref="D369" r:id="rId79"/>
    <hyperlink ref="D370" r:id="rId80"/>
    <hyperlink ref="D371" r:id="rId81"/>
    <hyperlink ref="F378" r:id="rId82"/>
    <hyperlink ref="F379" r:id="rId83"/>
    <hyperlink ref="F383" r:id="rId84"/>
    <hyperlink ref="F384" r:id="rId85"/>
    <hyperlink ref="F380" r:id="rId86"/>
    <hyperlink ref="F381" r:id="rId87"/>
    <hyperlink ref="F382" r:id="rId88"/>
  </hyperlinks>
  <pageMargins left="0.11811023622047245" right="0.11811023622047245" top="0.74803149606299213" bottom="0.74803149606299213" header="0.31496062992125984" footer="0.31496062992125984"/>
  <pageSetup scale="70" orientation="landscape" horizontalDpi="4294967295" verticalDpi="4294967295" r:id="rId8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C36"/>
  <sheetViews>
    <sheetView topLeftCell="A10" workbookViewId="0">
      <selection activeCell="C12" sqref="C12"/>
    </sheetView>
  </sheetViews>
  <sheetFormatPr baseColWidth="10" defaultRowHeight="15" x14ac:dyDescent="0.25"/>
  <cols>
    <col min="3" max="3" width="69.28515625" customWidth="1"/>
  </cols>
  <sheetData>
    <row r="2" spans="3:3" ht="22.5" x14ac:dyDescent="0.25">
      <c r="C2" s="24" t="s">
        <v>213</v>
      </c>
    </row>
    <row r="3" spans="3:3" ht="45" hidden="1" x14ac:dyDescent="0.25">
      <c r="C3" s="25" t="s">
        <v>214</v>
      </c>
    </row>
    <row r="4" spans="3:3" ht="33.75" x14ac:dyDescent="0.25">
      <c r="C4" s="29" t="s">
        <v>215</v>
      </c>
    </row>
    <row r="5" spans="3:3" ht="33.75" x14ac:dyDescent="0.25">
      <c r="C5" s="24" t="s">
        <v>216</v>
      </c>
    </row>
    <row r="6" spans="3:3" ht="33.75" hidden="1" x14ac:dyDescent="0.25">
      <c r="C6" s="25" t="s">
        <v>217</v>
      </c>
    </row>
    <row r="7" spans="3:3" ht="22.5" x14ac:dyDescent="0.25">
      <c r="C7" s="24" t="s">
        <v>218</v>
      </c>
    </row>
    <row r="8" spans="3:3" ht="22.5" hidden="1" x14ac:dyDescent="0.25">
      <c r="C8" s="25" t="s">
        <v>219</v>
      </c>
    </row>
    <row r="9" spans="3:3" ht="33.75" x14ac:dyDescent="0.25">
      <c r="C9" s="24" t="s">
        <v>220</v>
      </c>
    </row>
    <row r="10" spans="3:3" ht="33.75" x14ac:dyDescent="0.25">
      <c r="C10" s="29" t="s">
        <v>221</v>
      </c>
    </row>
    <row r="11" spans="3:3" ht="33.75" hidden="1" x14ac:dyDescent="0.25">
      <c r="C11" s="25" t="s">
        <v>222</v>
      </c>
    </row>
    <row r="12" spans="3:3" ht="33.75" x14ac:dyDescent="0.25">
      <c r="C12" s="24" t="s">
        <v>272</v>
      </c>
    </row>
    <row r="13" spans="3:3" ht="22.5" x14ac:dyDescent="0.25">
      <c r="C13" s="30" t="s">
        <v>269</v>
      </c>
    </row>
    <row r="14" spans="3:3" ht="22.5" x14ac:dyDescent="0.25">
      <c r="C14" s="24" t="s">
        <v>223</v>
      </c>
    </row>
    <row r="15" spans="3:3" ht="22.5" x14ac:dyDescent="0.25">
      <c r="C15" s="24" t="s">
        <v>268</v>
      </c>
    </row>
    <row r="16" spans="3:3" ht="22.5" x14ac:dyDescent="0.25">
      <c r="C16" s="24" t="s">
        <v>270</v>
      </c>
    </row>
    <row r="17" spans="3:3" ht="22.5" hidden="1" x14ac:dyDescent="0.25">
      <c r="C17" s="25" t="s">
        <v>224</v>
      </c>
    </row>
    <row r="18" spans="3:3" ht="33.75" x14ac:dyDescent="0.25">
      <c r="C18" s="31" t="s">
        <v>271</v>
      </c>
    </row>
    <row r="19" spans="3:3" ht="22.5" hidden="1" x14ac:dyDescent="0.25">
      <c r="C19" s="25" t="s">
        <v>225</v>
      </c>
    </row>
    <row r="20" spans="3:3" ht="33.75" hidden="1" x14ac:dyDescent="0.25">
      <c r="C20" s="25" t="s">
        <v>226</v>
      </c>
    </row>
    <row r="21" spans="3:3" ht="33.75" x14ac:dyDescent="0.25">
      <c r="C21" s="24" t="s">
        <v>227</v>
      </c>
    </row>
    <row r="22" spans="3:3" ht="22.5" x14ac:dyDescent="0.25">
      <c r="C22" s="24" t="s">
        <v>228</v>
      </c>
    </row>
    <row r="23" spans="3:3" ht="22.5" hidden="1" x14ac:dyDescent="0.25">
      <c r="C23" s="25" t="s">
        <v>229</v>
      </c>
    </row>
    <row r="24" spans="3:3" ht="22.5" hidden="1" x14ac:dyDescent="0.25">
      <c r="C24" s="25" t="s">
        <v>230</v>
      </c>
    </row>
    <row r="25" spans="3:3" ht="22.5" hidden="1" x14ac:dyDescent="0.25">
      <c r="C25" s="25" t="s">
        <v>231</v>
      </c>
    </row>
    <row r="26" spans="3:3" ht="22.5" hidden="1" x14ac:dyDescent="0.25">
      <c r="C26" s="25" t="s">
        <v>232</v>
      </c>
    </row>
    <row r="27" spans="3:3" ht="22.5" hidden="1" x14ac:dyDescent="0.25">
      <c r="C27" s="25" t="s">
        <v>233</v>
      </c>
    </row>
    <row r="28" spans="3:3" hidden="1" x14ac:dyDescent="0.25">
      <c r="C28" s="25" t="s">
        <v>234</v>
      </c>
    </row>
    <row r="29" spans="3:3" ht="22.5" hidden="1" x14ac:dyDescent="0.25">
      <c r="C29" s="25" t="s">
        <v>235</v>
      </c>
    </row>
    <row r="30" spans="3:3" ht="22.5" hidden="1" x14ac:dyDescent="0.25">
      <c r="C30" s="25" t="s">
        <v>236</v>
      </c>
    </row>
    <row r="31" spans="3:3" ht="22.5" hidden="1" x14ac:dyDescent="0.25">
      <c r="C31" s="25" t="s">
        <v>237</v>
      </c>
    </row>
    <row r="32" spans="3:3" ht="22.5" hidden="1" x14ac:dyDescent="0.25">
      <c r="C32" s="25" t="s">
        <v>238</v>
      </c>
    </row>
    <row r="33" spans="3:3" ht="33.75" x14ac:dyDescent="0.25">
      <c r="C33" s="24" t="s">
        <v>239</v>
      </c>
    </row>
    <row r="34" spans="3:3" x14ac:dyDescent="0.25">
      <c r="C34" s="24" t="s">
        <v>240</v>
      </c>
    </row>
    <row r="35" spans="3:3" ht="22.5" hidden="1" x14ac:dyDescent="0.25">
      <c r="C35" s="25" t="s">
        <v>241</v>
      </c>
    </row>
    <row r="36" spans="3:3" ht="33.75" x14ac:dyDescent="0.25">
      <c r="C36" s="24" t="s">
        <v>242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E108"/>
  <sheetViews>
    <sheetView workbookViewId="0">
      <selection activeCell="E108" sqref="D1:E108"/>
    </sheetView>
  </sheetViews>
  <sheetFormatPr baseColWidth="10" defaultRowHeight="15" x14ac:dyDescent="0.25"/>
  <cols>
    <col min="4" max="4" width="20.140625" customWidth="1"/>
    <col min="5" max="5" width="43" customWidth="1"/>
  </cols>
  <sheetData>
    <row r="1" spans="4:5" x14ac:dyDescent="0.25">
      <c r="D1" t="s">
        <v>290</v>
      </c>
      <c r="E1" s="13" t="s">
        <v>273</v>
      </c>
    </row>
    <row r="2" spans="4:5" x14ac:dyDescent="0.25">
      <c r="D2" t="s">
        <v>290</v>
      </c>
      <c r="E2" s="13" t="s">
        <v>273</v>
      </c>
    </row>
    <row r="3" spans="4:5" x14ac:dyDescent="0.25">
      <c r="D3" t="s">
        <v>290</v>
      </c>
      <c r="E3" s="13" t="s">
        <v>278</v>
      </c>
    </row>
    <row r="4" spans="4:5" x14ac:dyDescent="0.25">
      <c r="D4" t="s">
        <v>290</v>
      </c>
      <c r="E4" s="13" t="s">
        <v>273</v>
      </c>
    </row>
    <row r="5" spans="4:5" x14ac:dyDescent="0.25">
      <c r="D5" t="s">
        <v>290</v>
      </c>
      <c r="E5" s="13" t="s">
        <v>273</v>
      </c>
    </row>
    <row r="6" spans="4:5" x14ac:dyDescent="0.25">
      <c r="D6" t="s">
        <v>290</v>
      </c>
      <c r="E6" s="13" t="s">
        <v>275</v>
      </c>
    </row>
    <row r="7" spans="4:5" x14ac:dyDescent="0.25">
      <c r="D7" t="s">
        <v>290</v>
      </c>
      <c r="E7" s="13" t="s">
        <v>283</v>
      </c>
    </row>
    <row r="8" spans="4:5" x14ac:dyDescent="0.25">
      <c r="D8" t="s">
        <v>290</v>
      </c>
      <c r="E8" s="13" t="s">
        <v>274</v>
      </c>
    </row>
    <row r="9" spans="4:5" x14ac:dyDescent="0.25">
      <c r="D9" t="s">
        <v>290</v>
      </c>
      <c r="E9" s="13" t="s">
        <v>274</v>
      </c>
    </row>
    <row r="10" spans="4:5" x14ac:dyDescent="0.25">
      <c r="D10" t="s">
        <v>290</v>
      </c>
      <c r="E10" s="13" t="s">
        <v>274</v>
      </c>
    </row>
    <row r="11" spans="4:5" x14ac:dyDescent="0.25">
      <c r="D11" t="s">
        <v>290</v>
      </c>
      <c r="E11" s="13" t="s">
        <v>284</v>
      </c>
    </row>
    <row r="12" spans="4:5" x14ac:dyDescent="0.25">
      <c r="D12" t="s">
        <v>290</v>
      </c>
      <c r="E12" s="13" t="s">
        <v>280</v>
      </c>
    </row>
    <row r="13" spans="4:5" x14ac:dyDescent="0.25">
      <c r="D13" t="s">
        <v>290</v>
      </c>
      <c r="E13" s="13" t="s">
        <v>282</v>
      </c>
    </row>
    <row r="14" spans="4:5" x14ac:dyDescent="0.25">
      <c r="D14" t="s">
        <v>290</v>
      </c>
      <c r="E14" s="13" t="s">
        <v>280</v>
      </c>
    </row>
    <row r="15" spans="4:5" x14ac:dyDescent="0.25">
      <c r="D15" t="s">
        <v>290</v>
      </c>
      <c r="E15" s="13" t="s">
        <v>273</v>
      </c>
    </row>
    <row r="16" spans="4:5" x14ac:dyDescent="0.25">
      <c r="D16" t="s">
        <v>290</v>
      </c>
      <c r="E16" s="13" t="s">
        <v>283</v>
      </c>
    </row>
    <row r="17" spans="4:5" x14ac:dyDescent="0.25">
      <c r="D17" t="s">
        <v>290</v>
      </c>
      <c r="E17" s="13" t="s">
        <v>275</v>
      </c>
    </row>
    <row r="18" spans="4:5" x14ac:dyDescent="0.25">
      <c r="D18" t="s">
        <v>290</v>
      </c>
      <c r="E18" s="13" t="s">
        <v>279</v>
      </c>
    </row>
    <row r="19" spans="4:5" x14ac:dyDescent="0.25">
      <c r="D19" t="s">
        <v>290</v>
      </c>
      <c r="E19" s="13" t="s">
        <v>283</v>
      </c>
    </row>
    <row r="20" spans="4:5" x14ac:dyDescent="0.25">
      <c r="D20" t="s">
        <v>290</v>
      </c>
      <c r="E20" s="13" t="s">
        <v>279</v>
      </c>
    </row>
    <row r="21" spans="4:5" x14ac:dyDescent="0.25">
      <c r="D21" t="s">
        <v>290</v>
      </c>
      <c r="E21" s="13" t="s">
        <v>283</v>
      </c>
    </row>
    <row r="22" spans="4:5" x14ac:dyDescent="0.25">
      <c r="D22" t="s">
        <v>290</v>
      </c>
      <c r="E22" s="13" t="s">
        <v>273</v>
      </c>
    </row>
    <row r="23" spans="4:5" x14ac:dyDescent="0.25">
      <c r="D23" t="s">
        <v>290</v>
      </c>
      <c r="E23" s="13" t="s">
        <v>279</v>
      </c>
    </row>
    <row r="24" spans="4:5" x14ac:dyDescent="0.25">
      <c r="D24" t="s">
        <v>290</v>
      </c>
      <c r="E24" s="13" t="s">
        <v>288</v>
      </c>
    </row>
    <row r="25" spans="4:5" x14ac:dyDescent="0.25">
      <c r="D25" t="s">
        <v>290</v>
      </c>
      <c r="E25" s="13" t="s">
        <v>288</v>
      </c>
    </row>
    <row r="26" spans="4:5" x14ac:dyDescent="0.25">
      <c r="D26" t="s">
        <v>290</v>
      </c>
      <c r="E26" s="13" t="s">
        <v>286</v>
      </c>
    </row>
    <row r="27" spans="4:5" x14ac:dyDescent="0.25">
      <c r="D27" t="s">
        <v>290</v>
      </c>
      <c r="E27" s="13" t="s">
        <v>288</v>
      </c>
    </row>
    <row r="28" spans="4:5" x14ac:dyDescent="0.25">
      <c r="D28" t="s">
        <v>290</v>
      </c>
      <c r="E28" s="13" t="s">
        <v>288</v>
      </c>
    </row>
    <row r="29" spans="4:5" x14ac:dyDescent="0.25">
      <c r="D29" t="s">
        <v>290</v>
      </c>
      <c r="E29" s="13" t="s">
        <v>286</v>
      </c>
    </row>
    <row r="30" spans="4:5" x14ac:dyDescent="0.25">
      <c r="D30" t="s">
        <v>290</v>
      </c>
      <c r="E30" s="13" t="s">
        <v>286</v>
      </c>
    </row>
    <row r="31" spans="4:5" x14ac:dyDescent="0.25">
      <c r="D31" t="s">
        <v>290</v>
      </c>
      <c r="E31" s="13" t="s">
        <v>286</v>
      </c>
    </row>
    <row r="32" spans="4:5" x14ac:dyDescent="0.25">
      <c r="D32" t="s">
        <v>290</v>
      </c>
      <c r="E32" s="13" t="s">
        <v>278</v>
      </c>
    </row>
    <row r="33" spans="4:5" x14ac:dyDescent="0.25">
      <c r="D33" t="s">
        <v>290</v>
      </c>
      <c r="E33" s="13" t="s">
        <v>275</v>
      </c>
    </row>
    <row r="34" spans="4:5" x14ac:dyDescent="0.25">
      <c r="D34" t="s">
        <v>290</v>
      </c>
      <c r="E34" s="13" t="s">
        <v>283</v>
      </c>
    </row>
    <row r="35" spans="4:5" x14ac:dyDescent="0.25">
      <c r="D35" t="s">
        <v>290</v>
      </c>
      <c r="E35" s="13" t="s">
        <v>278</v>
      </c>
    </row>
    <row r="36" spans="4:5" x14ac:dyDescent="0.25">
      <c r="D36" t="s">
        <v>290</v>
      </c>
      <c r="E36" s="13" t="s">
        <v>275</v>
      </c>
    </row>
    <row r="37" spans="4:5" x14ac:dyDescent="0.25">
      <c r="E37" s="13"/>
    </row>
    <row r="38" spans="4:5" x14ac:dyDescent="0.25">
      <c r="D38" t="s">
        <v>290</v>
      </c>
      <c r="E38" s="13" t="s">
        <v>286</v>
      </c>
    </row>
    <row r="39" spans="4:5" x14ac:dyDescent="0.25">
      <c r="D39" t="s">
        <v>290</v>
      </c>
      <c r="E39" s="13" t="s">
        <v>288</v>
      </c>
    </row>
    <row r="40" spans="4:5" x14ac:dyDescent="0.25">
      <c r="D40" t="s">
        <v>290</v>
      </c>
      <c r="E40" s="13" t="s">
        <v>279</v>
      </c>
    </row>
    <row r="41" spans="4:5" x14ac:dyDescent="0.25">
      <c r="D41" t="s">
        <v>290</v>
      </c>
      <c r="E41" s="13" t="s">
        <v>274</v>
      </c>
    </row>
    <row r="42" spans="4:5" x14ac:dyDescent="0.25">
      <c r="D42" t="s">
        <v>290</v>
      </c>
      <c r="E42" s="13" t="s">
        <v>279</v>
      </c>
    </row>
    <row r="43" spans="4:5" x14ac:dyDescent="0.25">
      <c r="D43" t="s">
        <v>290</v>
      </c>
      <c r="E43" s="13" t="s">
        <v>288</v>
      </c>
    </row>
    <row r="44" spans="4:5" x14ac:dyDescent="0.25">
      <c r="D44" t="s">
        <v>290</v>
      </c>
      <c r="E44" s="13" t="s">
        <v>286</v>
      </c>
    </row>
    <row r="45" spans="4:5" x14ac:dyDescent="0.25">
      <c r="D45" t="s">
        <v>290</v>
      </c>
      <c r="E45" s="13" t="s">
        <v>287</v>
      </c>
    </row>
    <row r="46" spans="4:5" x14ac:dyDescent="0.25">
      <c r="D46" t="s">
        <v>290</v>
      </c>
      <c r="E46" s="13" t="s">
        <v>287</v>
      </c>
    </row>
    <row r="47" spans="4:5" x14ac:dyDescent="0.25">
      <c r="D47" t="s">
        <v>290</v>
      </c>
      <c r="E47" s="13" t="s">
        <v>280</v>
      </c>
    </row>
    <row r="48" spans="4:5" x14ac:dyDescent="0.25">
      <c r="D48" t="s">
        <v>290</v>
      </c>
      <c r="E48" s="13" t="s">
        <v>287</v>
      </c>
    </row>
    <row r="49" spans="4:5" x14ac:dyDescent="0.25">
      <c r="D49" t="s">
        <v>290</v>
      </c>
      <c r="E49" s="13" t="s">
        <v>282</v>
      </c>
    </row>
    <row r="50" spans="4:5" x14ac:dyDescent="0.25">
      <c r="D50" t="s">
        <v>290</v>
      </c>
      <c r="E50" s="13" t="s">
        <v>287</v>
      </c>
    </row>
    <row r="51" spans="4:5" x14ac:dyDescent="0.25">
      <c r="D51" t="s">
        <v>290</v>
      </c>
      <c r="E51" s="13" t="s">
        <v>287</v>
      </c>
    </row>
    <row r="52" spans="4:5" x14ac:dyDescent="0.25">
      <c r="D52" t="s">
        <v>290</v>
      </c>
      <c r="E52" s="13" t="s">
        <v>274</v>
      </c>
    </row>
    <row r="53" spans="4:5" x14ac:dyDescent="0.25">
      <c r="D53" t="s">
        <v>290</v>
      </c>
      <c r="E53" s="13" t="s">
        <v>274</v>
      </c>
    </row>
    <row r="54" spans="4:5" x14ac:dyDescent="0.25">
      <c r="D54" t="s">
        <v>290</v>
      </c>
      <c r="E54" s="13" t="s">
        <v>274</v>
      </c>
    </row>
    <row r="55" spans="4:5" x14ac:dyDescent="0.25">
      <c r="D55" t="s">
        <v>290</v>
      </c>
      <c r="E55" s="13" t="s">
        <v>278</v>
      </c>
    </row>
    <row r="56" spans="4:5" x14ac:dyDescent="0.25">
      <c r="D56" t="s">
        <v>290</v>
      </c>
      <c r="E56" s="13" t="s">
        <v>278</v>
      </c>
    </row>
    <row r="57" spans="4:5" x14ac:dyDescent="0.25">
      <c r="D57" t="s">
        <v>290</v>
      </c>
      <c r="E57" s="13" t="s">
        <v>275</v>
      </c>
    </row>
    <row r="58" spans="4:5" x14ac:dyDescent="0.25">
      <c r="D58" t="s">
        <v>290</v>
      </c>
      <c r="E58" s="13" t="s">
        <v>284</v>
      </c>
    </row>
    <row r="59" spans="4:5" x14ac:dyDescent="0.25">
      <c r="D59" t="s">
        <v>290</v>
      </c>
      <c r="E59" s="13" t="s">
        <v>282</v>
      </c>
    </row>
    <row r="60" spans="4:5" x14ac:dyDescent="0.25">
      <c r="D60" t="s">
        <v>290</v>
      </c>
      <c r="E60" s="13" t="s">
        <v>282</v>
      </c>
    </row>
    <row r="61" spans="4:5" x14ac:dyDescent="0.25">
      <c r="D61" t="s">
        <v>290</v>
      </c>
      <c r="E61" s="13" t="s">
        <v>282</v>
      </c>
    </row>
    <row r="62" spans="4:5" x14ac:dyDescent="0.25">
      <c r="D62" t="s">
        <v>290</v>
      </c>
      <c r="E62" s="13" t="s">
        <v>282</v>
      </c>
    </row>
    <row r="63" spans="4:5" x14ac:dyDescent="0.25">
      <c r="D63" t="s">
        <v>290</v>
      </c>
      <c r="E63" s="13" t="s">
        <v>282</v>
      </c>
    </row>
    <row r="64" spans="4:5" x14ac:dyDescent="0.25">
      <c r="D64" t="s">
        <v>290</v>
      </c>
      <c r="E64" s="13" t="s">
        <v>282</v>
      </c>
    </row>
    <row r="65" spans="4:5" x14ac:dyDescent="0.25">
      <c r="D65" t="s">
        <v>290</v>
      </c>
      <c r="E65" s="13" t="s">
        <v>284</v>
      </c>
    </row>
    <row r="66" spans="4:5" x14ac:dyDescent="0.25">
      <c r="D66" t="s">
        <v>290</v>
      </c>
      <c r="E66" s="13" t="s">
        <v>280</v>
      </c>
    </row>
    <row r="67" spans="4:5" x14ac:dyDescent="0.25">
      <c r="D67" t="s">
        <v>290</v>
      </c>
      <c r="E67" s="13" t="s">
        <v>282</v>
      </c>
    </row>
    <row r="68" spans="4:5" x14ac:dyDescent="0.25">
      <c r="D68" t="s">
        <v>290</v>
      </c>
      <c r="E68" s="13" t="s">
        <v>280</v>
      </c>
    </row>
    <row r="69" spans="4:5" x14ac:dyDescent="0.25">
      <c r="D69" t="s">
        <v>290</v>
      </c>
      <c r="E69" s="13" t="s">
        <v>282</v>
      </c>
    </row>
    <row r="70" spans="4:5" x14ac:dyDescent="0.25">
      <c r="D70" t="s">
        <v>290</v>
      </c>
      <c r="E70" s="13" t="s">
        <v>283</v>
      </c>
    </row>
    <row r="71" spans="4:5" x14ac:dyDescent="0.25">
      <c r="D71" t="s">
        <v>290</v>
      </c>
      <c r="E71" s="13" t="s">
        <v>275</v>
      </c>
    </row>
    <row r="72" spans="4:5" x14ac:dyDescent="0.25">
      <c r="D72" t="s">
        <v>290</v>
      </c>
      <c r="E72" s="13" t="s">
        <v>280</v>
      </c>
    </row>
    <row r="73" spans="4:5" x14ac:dyDescent="0.25">
      <c r="D73" t="s">
        <v>290</v>
      </c>
      <c r="E73" s="13" t="s">
        <v>289</v>
      </c>
    </row>
    <row r="74" spans="4:5" x14ac:dyDescent="0.25">
      <c r="D74" t="s">
        <v>290</v>
      </c>
      <c r="E74" s="13" t="s">
        <v>281</v>
      </c>
    </row>
    <row r="75" spans="4:5" x14ac:dyDescent="0.25">
      <c r="D75" t="s">
        <v>290</v>
      </c>
      <c r="E75" s="13" t="s">
        <v>280</v>
      </c>
    </row>
    <row r="76" spans="4:5" x14ac:dyDescent="0.25">
      <c r="D76" t="s">
        <v>290</v>
      </c>
      <c r="E76" s="13" t="s">
        <v>280</v>
      </c>
    </row>
    <row r="77" spans="4:5" x14ac:dyDescent="0.25">
      <c r="D77" t="s">
        <v>290</v>
      </c>
      <c r="E77" s="13" t="s">
        <v>280</v>
      </c>
    </row>
    <row r="78" spans="4:5" x14ac:dyDescent="0.25">
      <c r="D78" t="s">
        <v>290</v>
      </c>
      <c r="E78" s="13" t="s">
        <v>281</v>
      </c>
    </row>
    <row r="79" spans="4:5" x14ac:dyDescent="0.25">
      <c r="D79" t="s">
        <v>290</v>
      </c>
      <c r="E79" s="13" t="s">
        <v>282</v>
      </c>
    </row>
    <row r="80" spans="4:5" x14ac:dyDescent="0.25">
      <c r="D80" t="s">
        <v>290</v>
      </c>
      <c r="E80" s="13" t="s">
        <v>274</v>
      </c>
    </row>
    <row r="81" spans="4:5" x14ac:dyDescent="0.25">
      <c r="D81" t="s">
        <v>290</v>
      </c>
      <c r="E81" s="13" t="s">
        <v>274</v>
      </c>
    </row>
    <row r="82" spans="4:5" x14ac:dyDescent="0.25">
      <c r="D82" t="s">
        <v>290</v>
      </c>
      <c r="E82" s="13" t="s">
        <v>281</v>
      </c>
    </row>
    <row r="83" spans="4:5" x14ac:dyDescent="0.25">
      <c r="D83" t="s">
        <v>290</v>
      </c>
      <c r="E83" s="13" t="s">
        <v>284</v>
      </c>
    </row>
    <row r="84" spans="4:5" x14ac:dyDescent="0.25">
      <c r="D84" t="s">
        <v>290</v>
      </c>
      <c r="E84" s="13" t="s">
        <v>284</v>
      </c>
    </row>
    <row r="85" spans="4:5" x14ac:dyDescent="0.25">
      <c r="D85" t="s">
        <v>290</v>
      </c>
      <c r="E85" s="13" t="s">
        <v>284</v>
      </c>
    </row>
    <row r="86" spans="4:5" x14ac:dyDescent="0.25">
      <c r="D86" t="s">
        <v>290</v>
      </c>
      <c r="E86" s="13" t="s">
        <v>281</v>
      </c>
    </row>
    <row r="87" spans="4:5" x14ac:dyDescent="0.25">
      <c r="D87" t="s">
        <v>290</v>
      </c>
      <c r="E87" s="13" t="s">
        <v>284</v>
      </c>
    </row>
    <row r="88" spans="4:5" x14ac:dyDescent="0.25">
      <c r="D88" t="s">
        <v>290</v>
      </c>
      <c r="E88" s="13" t="s">
        <v>282</v>
      </c>
    </row>
    <row r="89" spans="4:5" x14ac:dyDescent="0.25">
      <c r="D89" t="s">
        <v>290</v>
      </c>
      <c r="E89" s="13" t="s">
        <v>281</v>
      </c>
    </row>
    <row r="90" spans="4:5" x14ac:dyDescent="0.25">
      <c r="D90" t="s">
        <v>290</v>
      </c>
      <c r="E90" s="13" t="s">
        <v>281</v>
      </c>
    </row>
    <row r="91" spans="4:5" x14ac:dyDescent="0.25">
      <c r="D91" t="s">
        <v>290</v>
      </c>
      <c r="E91" s="13" t="s">
        <v>282</v>
      </c>
    </row>
    <row r="92" spans="4:5" x14ac:dyDescent="0.25">
      <c r="D92" t="s">
        <v>290</v>
      </c>
      <c r="E92" s="13" t="s">
        <v>282</v>
      </c>
    </row>
    <row r="93" spans="4:5" x14ac:dyDescent="0.25">
      <c r="D93" t="s">
        <v>290</v>
      </c>
      <c r="E93" s="13" t="s">
        <v>282</v>
      </c>
    </row>
    <row r="94" spans="4:5" x14ac:dyDescent="0.25">
      <c r="D94" t="s">
        <v>290</v>
      </c>
      <c r="E94" s="13" t="s">
        <v>284</v>
      </c>
    </row>
    <row r="95" spans="4:5" x14ac:dyDescent="0.25">
      <c r="D95" t="s">
        <v>290</v>
      </c>
      <c r="E95" s="13" t="s">
        <v>282</v>
      </c>
    </row>
    <row r="96" spans="4:5" x14ac:dyDescent="0.25">
      <c r="D96" t="s">
        <v>290</v>
      </c>
      <c r="E96" s="13" t="s">
        <v>281</v>
      </c>
    </row>
    <row r="97" spans="4:5" x14ac:dyDescent="0.25">
      <c r="D97" t="s">
        <v>290</v>
      </c>
      <c r="E97" s="13" t="s">
        <v>275</v>
      </c>
    </row>
    <row r="98" spans="4:5" x14ac:dyDescent="0.25">
      <c r="D98" t="s">
        <v>290</v>
      </c>
      <c r="E98" s="13" t="s">
        <v>276</v>
      </c>
    </row>
    <row r="99" spans="4:5" x14ac:dyDescent="0.25">
      <c r="D99" t="s">
        <v>290</v>
      </c>
      <c r="E99" s="13" t="s">
        <v>277</v>
      </c>
    </row>
    <row r="100" spans="4:5" x14ac:dyDescent="0.25">
      <c r="E100" s="13"/>
    </row>
    <row r="101" spans="4:5" x14ac:dyDescent="0.25">
      <c r="D101" t="s">
        <v>290</v>
      </c>
      <c r="E101" s="13" t="s">
        <v>277</v>
      </c>
    </row>
    <row r="102" spans="4:5" x14ac:dyDescent="0.25">
      <c r="D102" t="s">
        <v>290</v>
      </c>
      <c r="E102" s="13" t="s">
        <v>285</v>
      </c>
    </row>
    <row r="103" spans="4:5" x14ac:dyDescent="0.25">
      <c r="D103" t="s">
        <v>290</v>
      </c>
      <c r="E103" s="13" t="s">
        <v>285</v>
      </c>
    </row>
    <row r="104" spans="4:5" x14ac:dyDescent="0.25">
      <c r="D104" t="s">
        <v>290</v>
      </c>
      <c r="E104" s="13" t="s">
        <v>288</v>
      </c>
    </row>
    <row r="105" spans="4:5" x14ac:dyDescent="0.25">
      <c r="D105" t="s">
        <v>290</v>
      </c>
      <c r="E105" s="13" t="s">
        <v>289</v>
      </c>
    </row>
    <row r="106" spans="4:5" x14ac:dyDescent="0.25">
      <c r="D106" t="s">
        <v>290</v>
      </c>
      <c r="E106" s="13" t="s">
        <v>285</v>
      </c>
    </row>
    <row r="107" spans="4:5" x14ac:dyDescent="0.25">
      <c r="D107" t="s">
        <v>290</v>
      </c>
      <c r="E107" s="13" t="s">
        <v>285</v>
      </c>
    </row>
    <row r="108" spans="4:5" x14ac:dyDescent="0.25">
      <c r="D108" t="s">
        <v>290</v>
      </c>
      <c r="E108" s="13" t="s">
        <v>289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REVISADO FINAL</vt:lpstr>
      <vt:lpstr>Hoja1</vt:lpstr>
      <vt:lpstr>Hoja2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maarguello</dc:creator>
  <cp:lastModifiedBy>Jhon Roberto Lema Mosquera</cp:lastModifiedBy>
  <cp:lastPrinted>2017-01-23T17:51:26Z</cp:lastPrinted>
  <dcterms:created xsi:type="dcterms:W3CDTF">2015-01-12T23:04:39Z</dcterms:created>
  <dcterms:modified xsi:type="dcterms:W3CDTF">2022-04-06T17:29:06Z</dcterms:modified>
</cp:coreProperties>
</file>